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media/image3.png" ContentType="image/png"/>
  <Override PartName="/xl/media/image2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LDI OBRA" sheetId="1" state="visible" r:id="rId2"/>
    <sheet name="LDI EQUIPAMENTO" sheetId="2" state="visible" r:id="rId3"/>
    <sheet name="ORÇAMENTO" sheetId="3" state="visible" r:id="rId4"/>
    <sheet name="CRONOGRAMA" sheetId="4" state="visible" r:id="rId5"/>
    <sheet name="Plan3" sheetId="5" state="hidden" r:id="rId6"/>
  </sheets>
  <definedNames>
    <definedName function="false" hidden="false" localSheetId="3" name="_xlnm.Print_Area" vbProcedure="false">CRONOGRAMA!$A$1:$H$39</definedName>
    <definedName function="false" hidden="false" localSheetId="1" name="_xlnm.Print_Area" vbProcedure="false">'LDI EQUIPAMENTO'!$A$1:$I$34</definedName>
    <definedName function="false" hidden="false" localSheetId="0" name="_xlnm.Print_Area" vbProcedure="false">'LDI OBRA'!$A$1:$I$36</definedName>
    <definedName function="false" hidden="false" localSheetId="2" name="_xlnm.Print_Area" vbProcedure="false">ORÇAMENTO!$A$1:$P$206</definedName>
    <definedName function="false" hidden="false" localSheetId="2" name="_xlnm.Print_Titles" vbProcedure="false">ORÇAMENTO!$12:$13</definedName>
    <definedName function="false" hidden="false" name="COTAÇÕES" vbProcedure="false">#REF!</definedName>
    <definedName function="false" hidden="false" name="smm" vbProcedure="false">{"um","dois","três","quatro","cinco","seis","sete","oito","nove","dez","onze","doze","treze","quatorze","quinze","dezesseis","dezessete","dezoito","dezenove"}</definedName>
    <definedName function="false" hidden="false" name="TESTE" vbProcedure="false">#REF!</definedName>
    <definedName function="false" hidden="false" name="\0" vbProcedure="false">#REF!</definedName>
    <definedName function="false" hidden="false" localSheetId="1" name="COTAÇÕES" vbProcedure="false">#REF!</definedName>
    <definedName function="false" hidden="false" localSheetId="1" name="TESTE" vbProcedure="false">#REF!</definedName>
    <definedName function="false" hidden="false" localSheetId="1" name="\0" vbProcedure="false">#REF!</definedName>
    <definedName function="false" hidden="false" localSheetId="2" name="_xlnm.Print_Area_0" vbProcedure="false">ORÇAMENTO!$A$3:$O$45</definedName>
    <definedName function="false" hidden="false" localSheetId="2" name="_xlnm.Print_Titles" vbProcedure="false">ORÇAMENTO!$12:$13</definedName>
    <definedName function="false" hidden="false" localSheetId="2" name="_xlnm.Print_Titles_0" vbProcedure="false">ORÇAMENTO!$12:$13</definedName>
    <definedName function="false" hidden="false" localSheetId="2" name="_xlnm.Print_Titles_0_0" vbProcedure="false">ORÇAMENTO!$12:$13</definedName>
    <definedName function="false" hidden="false" localSheetId="2" name="_xlnm.Print_Titles_0_0_0" vbProcedure="false">ORÇAMENTO!$12:$13</definedName>
    <definedName function="false" hidden="false" localSheetId="2" name="_xlnm.Print_Titles_0_0_0_0" vbProcedure="false">ORÇAMENTO!$12:$13</definedName>
    <definedName function="false" hidden="false" localSheetId="2" name="_xlnm.Print_Titles_0_0_0_0_0" vbProcedure="false">ORÇAMENTO!$12:$13</definedName>
    <definedName function="false" hidden="false" localSheetId="3" name="_xlnm.Print_Area" vbProcedure="false">CRONOGRAMA!$A$1:$H$41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<sst xmlns="http://schemas.openxmlformats.org/spreadsheetml/2006/main" count="709" uniqueCount="427">
  <si>
    <t xml:space="preserve">RDC ELETRÔNICO 001/2018</t>
  </si>
  <si>
    <t xml:space="preserve">PROCESSO 23473.000885/2018-13</t>
  </si>
  <si>
    <t xml:space="preserve">COMPOSIÇÃO DO LDI  - Obra</t>
  </si>
  <si>
    <t xml:space="preserve"> ITEM 01 -  BANHEIRO E ABRIGO DE LIXO REFEITÓRIO 
RDC 001/2018 IFC    – CAMPUS BLUMENAU</t>
  </si>
  <si>
    <t xml:space="preserve">Fórmula Proposta pelo Acórdão 2369/2011:</t>
  </si>
  <si>
    <t xml:space="preserve">Descrição</t>
  </si>
  <si>
    <t xml:space="preserve">Percentual da taxa (%)</t>
  </si>
  <si>
    <t xml:space="preserve">Parcela da</t>
  </si>
  <si>
    <t xml:space="preserve">Fórmula</t>
  </si>
  <si>
    <t xml:space="preserve">Administração Central</t>
  </si>
  <si>
    <t xml:space="preserve">AC</t>
  </si>
  <si>
    <t xml:space="preserve">Risco</t>
  </si>
  <si>
    <t xml:space="preserve">R</t>
  </si>
  <si>
    <t xml:space="preserve">Seguro + Garantia</t>
  </si>
  <si>
    <t xml:space="preserve">S+G</t>
  </si>
  <si>
    <t xml:space="preserve">Despesas Financeiras</t>
  </si>
  <si>
    <t xml:space="preserve">DF</t>
  </si>
  <si>
    <t xml:space="preserve">Lucro</t>
  </si>
  <si>
    <t xml:space="preserve">L</t>
  </si>
  <si>
    <t xml:space="preserve">COFINS</t>
  </si>
  <si>
    <t xml:space="preserve">I</t>
  </si>
  <si>
    <t xml:space="preserve">PIS</t>
  </si>
  <si>
    <t xml:space="preserve">CPRB</t>
  </si>
  <si>
    <t xml:space="preserve">ISS</t>
  </si>
  <si>
    <t xml:space="preserve">LDI calculado =</t>
  </si>
  <si>
    <t xml:space="preserve"> </t>
  </si>
  <si>
    <t xml:space="preserve">Data:</t>
  </si>
  <si>
    <t xml:space="preserve">Nome:</t>
  </si>
  <si>
    <t xml:space="preserve">CPF nº</t>
  </si>
  <si>
    <t xml:space="preserve">RG nº</t>
  </si>
  <si>
    <t xml:space="preserve">Licitante:</t>
  </si>
  <si>
    <t xml:space="preserve">CNPJ:</t>
  </si>
  <si>
    <t xml:space="preserve">COMPOSIÇÃO DO LDI  - Equipamento</t>
  </si>
  <si>
    <t xml:space="preserve">ORÇAMENTO PARA OBRA ITEM 01 -  BANHEIRO E ABRIGO DE LIXO REFEITÓRIO DO RDC 001/2018 IFC – CAMPUS BLUMENAU</t>
  </si>
  <si>
    <t xml:space="preserve">Obra: Banheiro e abrigo de lixo refeitório</t>
  </si>
  <si>
    <t xml:space="preserve">LDI EQUIPAMENTO:</t>
  </si>
  <si>
    <t xml:space="preserve">LDI OBRA:</t>
  </si>
  <si>
    <t xml:space="preserve">Área total a ser construída: 82,95 m²</t>
  </si>
  <si>
    <t xml:space="preserve">Local: RUA BERNADINO J. DE OLIVEIRA , BLUMENAU - SC</t>
  </si>
  <si>
    <t xml:space="preserve">Resp. Técnico: </t>
  </si>
  <si>
    <t xml:space="preserve">DATA:</t>
  </si>
  <si>
    <t xml:space="preserve">DESCONTO:</t>
  </si>
  <si>
    <t xml:space="preserve">ITEM</t>
  </si>
  <si>
    <t xml:space="preserve">DESCRIÇÃO</t>
  </si>
  <si>
    <t xml:space="preserve">UNID.</t>
  </si>
  <si>
    <t xml:space="preserve">QTDE</t>
  </si>
  <si>
    <t xml:space="preserve">MÃO DE OBRA</t>
  </si>
  <si>
    <t xml:space="preserve">MATERIAL</t>
  </si>
  <si>
    <t xml:space="preserve">TOTAL SEM LDI</t>
  </si>
  <si>
    <t xml:space="preserve">TOTAL COM LDI</t>
  </si>
  <si>
    <t xml:space="preserve">CUSTO UNIT.</t>
  </si>
  <si>
    <t xml:space="preserve">CUSTO TOTAL</t>
  </si>
  <si>
    <t xml:space="preserve">SERVIÇOS PRELIMINARES</t>
  </si>
  <si>
    <t xml:space="preserve">1.1</t>
  </si>
  <si>
    <t xml:space="preserve">ALUGUEL CONTAINER/ESCRIT INCL INST ELET LARG=2,20 COMP=6,20M ALT=2,50M CHAPA ACO C/NERV TRAPEZ FORRO C/ISOL TERMO/ACUSTICO CHASSIS REFORC PISO COMPENS NAVAL EXC TRANSP/CARGA/DESCARGA</t>
  </si>
  <si>
    <t xml:space="preserve">mês</t>
  </si>
  <si>
    <t xml:space="preserve">1.2</t>
  </si>
  <si>
    <t xml:space="preserve">EXECUÇÃO DE REFEITÓRIO EM CANTEIRO DE OBRA EM CHAPA DE MADEIRA COMPENSADA, NÃO INCLUSO MOBILIÁRIO E EQUIPAMENTOS. AF_02/2016</t>
  </si>
  <si>
    <t xml:space="preserve">m²</t>
  </si>
  <si>
    <t xml:space="preserve">1.3</t>
  </si>
  <si>
    <t xml:space="preserve">EXECUÇÃO DE SANITÁRIO E VESTIÁRIO EM CANTEIRO DE OBRA EM CHAPA DE MADEIRA COMPENSADA, NÃO INCLUSO MOBILIÁRIO. AF_02/2016</t>
  </si>
  <si>
    <t xml:space="preserve">1.4</t>
  </si>
  <si>
    <t xml:space="preserve">ENTRADA PROVISORIA DE ENERGIA ELETRICA AEREA TRIFASICA 40A EM POSTE MADEIRA</t>
  </si>
  <si>
    <t xml:space="preserve">uni</t>
  </si>
  <si>
    <t xml:space="preserve">1.5</t>
  </si>
  <si>
    <t xml:space="preserve">TAPUME DE CHAPA DE MADEIRA COMPENSADA, E= 6MM, COM PINTURA A CAL E REAPROVEITAMENTO DE 2X</t>
  </si>
  <si>
    <t xml:space="preserve">1.6</t>
  </si>
  <si>
    <t xml:space="preserve">PLACA DE OBRA EM CHAPA DE ACO GALVANIZADO CREA/CONFEA</t>
  </si>
  <si>
    <t xml:space="preserve">1.7</t>
  </si>
  <si>
    <t xml:space="preserve">PLACA DE OBRA EM CHAPA DE ACO GALVANIZADO FEDERAL</t>
  </si>
  <si>
    <t xml:space="preserve">1.8</t>
  </si>
  <si>
    <t xml:space="preserve">LOCACAO CONVENCIONAL DE OBRA, ATRAVÉS DE GABARITO DE TABUAS CORRIDAS PONTALETADAS A CADA 1,50M, SEM REAPROVEITAMENTO</t>
  </si>
  <si>
    <t xml:space="preserve">Total do item 1</t>
  </si>
  <si>
    <t xml:space="preserve">INFRAESTRUTURA - FUNDAÇÃO</t>
  </si>
  <si>
    <t xml:space="preserve">2.1</t>
  </si>
  <si>
    <t xml:space="preserve">ESCAVAÇÃO MANUAL PARA BLOCO DE COROAMENTO OU SAPATA, SEM PREVISÃO DE FÔRMA. AF_06/2017</t>
  </si>
  <si>
    <t xml:space="preserve">m³</t>
  </si>
  <si>
    <t xml:space="preserve">2.2</t>
  </si>
  <si>
    <t xml:space="preserve">ESTACA ESCAVADA MECANICAMENTE, SEM FLUIDO ESTABILIZANTE, COM 25 CM DE DIÂMETRO, ATÉ 9 M DE COMPRIMENTO, CONCRETO LANÇADO POR CAMINHÃO BETONEIRA (EXCLUSIVE MOBILIZAÇÃO E DESMOBILIZAÇÃO). AF_02/2015</t>
  </si>
  <si>
    <t xml:space="preserve">m</t>
  </si>
  <si>
    <t xml:space="preserve">2.3</t>
  </si>
  <si>
    <t xml:space="preserve">LASTRO DE CONCRETO MAGRO, APLICADO EM BLOCOS DE COROAMENTO OU SAPATAS, ESPESSURA DE 5 CM. AF_08/2017</t>
  </si>
  <si>
    <t xml:space="preserve">2.4</t>
  </si>
  <si>
    <t xml:space="preserve">CONCRETO FCK = 25MPA, TRAÇO 1:2,3:2,7 (CIMENTO/ AREIA MÉDIA/ BRITA 1)  - PREPARO MECÂNICO COM BETONEIRA 400 L. AF_07/2016</t>
  </si>
  <si>
    <t xml:space="preserve">2.5</t>
  </si>
  <si>
    <t xml:space="preserve">FABRICAÇÃO, MONTAGEM E DESMONTAGEM DE FÔRMA PARA SAPATA, EM MADEIRA SERRADA, E=25 MM, 1 UTILIZAÇÃO. AF_06/2017</t>
  </si>
  <si>
    <t xml:space="preserve">2.6</t>
  </si>
  <si>
    <t xml:space="preserve">ARMAÇÃO E FORNECIMENTO DE BLOCO, VIGA BALDRAME E SAPATA UTILIZANDO AÇO CA-60 DE 5 MM - MONTAGEM. AF_06/2017</t>
  </si>
  <si>
    <t xml:space="preserve">kg</t>
  </si>
  <si>
    <t xml:space="preserve">2.7</t>
  </si>
  <si>
    <t xml:space="preserve">ARMAÇÃO DE BLOCO, VIGA BALDRAME OU SAPATA UTILIZANDO AÇO CA-50 DE 6,3 MM - MONTAGEM. AF_06/2017</t>
  </si>
  <si>
    <t xml:space="preserve">2.8</t>
  </si>
  <si>
    <t xml:space="preserve">ARMAÇÃO DE BLOCO, VIGA BALDRAME OU SAPATA UTILIZANDO AÇO CA-50 DE 8 MM - MONTAGEM. AF_06/2017</t>
  </si>
  <si>
    <t xml:space="preserve">2.9</t>
  </si>
  <si>
    <t xml:space="preserve">ARMAÇÃO DE BLOCO, VIGA BALDRAME OU SAPATA UTILIZANDO AÇO CA-50 DE 10 MM - MONTAGEM. AF_06/2017</t>
  </si>
  <si>
    <t xml:space="preserve">2.10</t>
  </si>
  <si>
    <t xml:space="preserve">ARMAÇÃO DE BLOCO, VIGA BALDRAME OU SAPATA UTILIZANDO AÇO CA-50 DE 12,5 MM - MONTAGEM. AF_06/2017</t>
  </si>
  <si>
    <t xml:space="preserve">2.11</t>
  </si>
  <si>
    <t xml:space="preserve">REATERRO MANUAL APILOADO COM SOQUETE. AF_10/2017</t>
  </si>
  <si>
    <t xml:space="preserve">Total do item 2</t>
  </si>
  <si>
    <t xml:space="preserve">INFRAESTRUTURA - BALDRAME</t>
  </si>
  <si>
    <t xml:space="preserve">3.1</t>
  </si>
  <si>
    <t xml:space="preserve">ESCAVAÇÃO MANUAL DE VALA PARA VIGA BALDRAME, COM PREVISÃO DE FÔRMA. AF_06/2017</t>
  </si>
  <si>
    <t xml:space="preserve">3.2</t>
  </si>
  <si>
    <t xml:space="preserve">FABRICAÇÃO, MONTAGEM E DESMONTAGEM DE FÔRMA PARA VIGA BALDRAME, EM MADEIRA SERRADA, E=25 MM, 2 UTILIZAÇÕES. AF_06/2017</t>
  </si>
  <si>
    <t xml:space="preserve">3.3</t>
  </si>
  <si>
    <t xml:space="preserve">3.4</t>
  </si>
  <si>
    <t xml:space="preserve">3.5</t>
  </si>
  <si>
    <t xml:space="preserve">3.6</t>
  </si>
  <si>
    <t xml:space="preserve">3.7</t>
  </si>
  <si>
    <t xml:space="preserve">3.8</t>
  </si>
  <si>
    <t xml:space="preserve">Total do item 3</t>
  </si>
  <si>
    <t xml:space="preserve">SUPRAESTRUTURA</t>
  </si>
  <si>
    <t xml:space="preserve">4.1</t>
  </si>
  <si>
    <t xml:space="preserve">4.2</t>
  </si>
  <si>
    <t xml:space="preserve">ESCORAMENTO FORMAS ATE H = 3,30M, COM MADEIRA DE 3A QUALIDADE, NAO APARELHADA, APROVEITAMENTO TABUAS 3X E PRUMOS 4X.</t>
  </si>
  <si>
    <t xml:space="preserve">4.3</t>
  </si>
  <si>
    <t xml:space="preserve">FABRICAÇÃO DE FÔRMA PARA PILARES E ESTRUTURAS SIMILARES, EM MADEIRA SERRADA, E=25 MM. AF_12/2015</t>
  </si>
  <si>
    <t xml:space="preserve">4.4</t>
  </si>
  <si>
    <t xml:space="preserve">MONTAGEM E DESMONTAGEM DE FÔRMA DE VIGA, ESCORAMENTO COM PONTALETE DE MADEIRA, PÉ-DIREITO SIMPLES, EM MADEIRA SERRADA, 2 UTILIZAÇÕES. AF_12/2015</t>
  </si>
  <si>
    <t xml:space="preserve">4.5</t>
  </si>
  <si>
    <t xml:space="preserve">ARMAÇÃO DE PILAR OU VIGA DE UMA ESTRUTURA CONVENCIONAL DE CONCRETO ARMADO EM UM EDIFÍCIO DE MÚLTIPLOS PAVIMENTOS UTILIZANDO AÇO CA-60 DE 5,0 MM - MONTAGEM. AF_12/2015</t>
  </si>
  <si>
    <t xml:space="preserve">4.6</t>
  </si>
  <si>
    <t xml:space="preserve">ARMAÇÃO DE PILAR OU VIGA DE UMA ESTRUTURA CONVENCIONAL DE CONCRETO ARMADO EM UM EDIFÍCIO DE MÚLTIPLOS PAVIMENTOS UTILIZANDO AÇO CA-50 DE 6,3 MM - MONTAGEM. AF_12/2015</t>
  </si>
  <si>
    <t xml:space="preserve">4.7</t>
  </si>
  <si>
    <t xml:space="preserve">ARMAÇÃO DE PILAR OU VIGA DE UMA ESTRUTURA CONVENCIONAL DE CONCRETO ARMADO EM UM EDIFÍCIO DE MÚLTIPLOS PAVIMENTOS UTILIZANDO AÇO CA-50 DE 8,0 MM - MONTAGEM. AF_12/2015</t>
  </si>
  <si>
    <t xml:space="preserve">4.8</t>
  </si>
  <si>
    <t xml:space="preserve">ARMAÇÃO DE PILAR OU VIGA DE UMA ESTRUTURA CONVENCIONAL DE CONCRETO ARMADO EM UM EDIFÍCIO DE MÚLTIPLOS PAVIMENTOS UTILIZANDO AÇO CA-50 DE 10,0 MM - MONTAGEM. AF_12/2015</t>
  </si>
  <si>
    <t xml:space="preserve">4.9</t>
  </si>
  <si>
    <t xml:space="preserve">ARMAÇÃO DE PILAR OU VIGA DE UMA ESTRUTURA CONVENCIONAL DE CONCRETO ARMADO EM UM EDIFÍCIO DE MÚLTIPLOS PAVIMENTOS UTILIZANDO AÇO CA-50 DE 12,5 MM - MONTAGEM. AF_12/2015</t>
  </si>
  <si>
    <t xml:space="preserve">4.10</t>
  </si>
  <si>
    <t xml:space="preserve">LAJE PRE-MOLD BETA 12 P/3,5KN/M2 VAO 4,1M INCL VIGOTAS TIJOLOS ARMADU-RA NEGATIVA CAPEAMENTO 3CM CONCRETO 25MPA ESCORAMENTO MATERIAIS E MAO DE OBRA.</t>
  </si>
  <si>
    <t xml:space="preserve">4.11</t>
  </si>
  <si>
    <t xml:space="preserve">CAMADA HORIZONTAL DRENANTE C/ PEDRA BRITADA 1 E 2</t>
  </si>
  <si>
    <t xml:space="preserve">4.12</t>
  </si>
  <si>
    <t xml:space="preserve">FORNECIMENTO/INSTALACAO LONA PLASTICA PRETA, PARA IMPERMEABILIZACAO, ESPESSURA 150 MICRAS.</t>
  </si>
  <si>
    <t xml:space="preserve">4.13</t>
  </si>
  <si>
    <t xml:space="preserve">PISO EM CONCRETO 25MPA PREPARO MECANICO, ESPESSURA 7 CM, COM ARMACAO EM TELA SOLDADA Q-138</t>
  </si>
  <si>
    <t xml:space="preserve">Total do item 4</t>
  </si>
  <si>
    <t xml:space="preserve">Instalações elétricas</t>
  </si>
  <si>
    <t xml:space="preserve">5.1</t>
  </si>
  <si>
    <t xml:space="preserve">LUMINÁRIA TIPO PLAFON, DE SOBREPOR, COM 1 LÂMPADA LED - FORNECIMENTO E INSTALAÇÃO. AF_11/2017</t>
  </si>
  <si>
    <t xml:space="preserve">uni.</t>
  </si>
  <si>
    <t xml:space="preserve">5.2</t>
  </si>
  <si>
    <t xml:space="preserve">LUMINÁRIA TIPO CALHA, DE SOBREPOR, COM 1 LÂMPADA TUBULAR DE 18 W - FORNECIMENTO E INSTALAÇÃO. AF_11/2017</t>
  </si>
  <si>
    <t xml:space="preserve">5.3</t>
  </si>
  <si>
    <t xml:space="preserve">PONTO DE ILUMINAÇÃO RESIDENCIAL INCLUINDO INTERRUPTOR SIMPLES, CAIXA ELÉTRICA, ELETRODUTO, CABO, RASGO, QUEBRA E CHUMBAMENTO (EXCLUINDO LUMINÁRIA E LÂMPADA). AF_01/2016</t>
  </si>
  <si>
    <t xml:space="preserve">5.4</t>
  </si>
  <si>
    <t xml:space="preserve">PONTO DE TOMADA RESIDENCIAL INCLUINDO TOMADA 10A/250V, CAIXA ELÉTRICA, ELETRODUTO, CABO, RASGO, QUEBRA E CHUMBAMENTO. AF_01/2016</t>
  </si>
  <si>
    <t xml:space="preserve">5.5</t>
  </si>
  <si>
    <t xml:space="preserve">SENSOR DE PRESENÇA COM FOTOCÉLULA, FIXAÇÃO EM TETO - FORNECIMENTO E INSTALAÇÃO. AF_11/2017</t>
  </si>
  <si>
    <t xml:space="preserve">5.6</t>
  </si>
  <si>
    <t xml:space="preserve">ALARME SONORO/VISUAL, SIRENE 120 Db, COM ACIONADOR </t>
  </si>
  <si>
    <t xml:space="preserve">5.7</t>
  </si>
  <si>
    <t xml:space="preserve">CAIXA OCTOGONAL 4" X 4", PVC, INSTALADA EM LAJE - FORNECIMENTO E INSTALAÇÃO. AF_12/2015</t>
  </si>
  <si>
    <t xml:space="preserve">5.8</t>
  </si>
  <si>
    <t xml:space="preserve">CABO DE COBRE FLEXÍVEL ISOLADO, 2,5 MM², ANTI-CHAMA 0,6/1,0 KV, PARA CIRCUITOS TERMINAIS - FORNECIMENTO E INSTALAÇÃO. AF_12/2015</t>
  </si>
  <si>
    <t xml:space="preserve">5.9</t>
  </si>
  <si>
    <t xml:space="preserve">CONDULETE DE ALUMÍNIO, TIPO T, PARA ELETRODUTO DE AÇO GALVANIZADO DN 32 MM (1 1/4''), APARENTE - FORNECIMENTO E INSTALAÇÃO. AF_11/2016_P</t>
  </si>
  <si>
    <t xml:space="preserve">5.10</t>
  </si>
  <si>
    <t xml:space="preserve">CONDULETE DE ALUMÍNIO, TIPO LR, PARA ELETRODUTO DE AÇO GALVANIZADO DN 32 MM (1 1/4''), APARENTE - FORNECIMENTO E INSTALAÇÃO. AF_11/2016_P</t>
  </si>
  <si>
    <t xml:space="preserve">5.11</t>
  </si>
  <si>
    <t xml:space="preserve">ELETRODUTO DE AÇO GALVANIZADO, CLASSE SEMI PESADO, DN 32 MM (1 1/4), APARENTE, INSTALADO EM TETO - FORNECIMENTO E INSTALAÇÃO. AF_11/2016_P</t>
  </si>
  <si>
    <t xml:space="preserve">5.12</t>
  </si>
  <si>
    <t xml:space="preserve">HASTE DE ATERRAMENTO 5/8  PARA SPDA - FORNECIMENTO E INSTALAÇÃO. AF_12/2017</t>
  </si>
  <si>
    <t xml:space="preserve">5.13</t>
  </si>
  <si>
    <t xml:space="preserve">CABO DE COBRE NU 50MM2 - FORNECIMENTO E INSTALACAO</t>
  </si>
  <si>
    <t xml:space="preserve">5.14</t>
  </si>
  <si>
    <t xml:space="preserve">TERMINAL OU CONECTOR DE PRESSAO - PARA CABO 50MM2 - FORNECIMENTO E INSTALACAO</t>
  </si>
  <si>
    <t xml:space="preserve">Total do item 5</t>
  </si>
  <si>
    <t xml:space="preserve">Instalações hidrossanitárias</t>
  </si>
  <si>
    <t xml:space="preserve">6.1</t>
  </si>
  <si>
    <t xml:space="preserve">RALO SIFONADO, PVC, DN 100 X 40 MM, JUNTA SOLDÁVEL, FORNECIDO E INSTALADO EM RAMAL DE DESCARGA OU EM RAMAL DE ESGOTO SANITÁRIO. AF_12/2014</t>
  </si>
  <si>
    <t xml:space="preserve">6.2</t>
  </si>
  <si>
    <t xml:space="preserve">CAIXA SIFONADA, PVC, DN 100 X 100 X 50 MM, FORNECIDA E INSTALADA EM RAMAIS DE ENCAMINHAMENTO DE ÁGUA PLUVIAL. AF_12/2014</t>
  </si>
  <si>
    <t xml:space="preserve">6.3</t>
  </si>
  <si>
    <t xml:space="preserve">CAIXA DE INSPEÇÃO EM CONCRETO PRÉ-MOLDADO DN 60CM COM TAMPA H= 60CM - FORNECIMENTO E INSTALACAO</t>
  </si>
  <si>
    <t xml:space="preserve">6.4</t>
  </si>
  <si>
    <t xml:space="preserve">BUCHA DE REDUÇÃO, PVC, SOLDÁVEL, DN 40MM X 32MM, INSTALADO EM RAMAL OU SUB-RAMAL DE ÁGUA - FORNECIMENTO E INSTALAÇÃO. AF_03/2015</t>
  </si>
  <si>
    <t xml:space="preserve">6.5</t>
  </si>
  <si>
    <t xml:space="preserve">BUCHA DE REDUÇÃO, PVC, SOLDÁVEL, DN 50MM X 40MM, INSTALADO EM RAMAL OU SUB-RAMAL DE ÁGUA - FORNECIMENTO E INSTALAÇÃO</t>
  </si>
  <si>
    <t xml:space="preserve">6.6</t>
  </si>
  <si>
    <t xml:space="preserve">JOELHO 90 GRAUS COM BUCHA DE LATÃO, PVC, SOLDÁVEL, DN 20MM, X 1/2 INSTALADO EM RAMAL OU SUB-RAMAL DE ÁGUA - FORNECIMENTO E INSTALAÇÃO. AF_12/2013</t>
  </si>
  <si>
    <t xml:space="preserve">6.7</t>
  </si>
  <si>
    <t xml:space="preserve">JOELHO 90 GRAUS COM BUCHA DE LATÃO, PVC, SOLDÁVEL, DN 25MM, X 3/4 INSTALADO EM RAMAL OU SUB-RAMAL DE ÁGUA - FORNECIMENTO E INSTALAÇÃO. AF_12/2014</t>
  </si>
  <si>
    <t xml:space="preserve">6.8</t>
  </si>
  <si>
    <t xml:space="preserve">JOELHO 90 GRAUS, PVC, SOLDÁVEL, DN 25MM, INSTALADO EM PRUMADA DE ÁGUA - FORNECIMENTO E INSTALAÇÃO. AF_12/2014</t>
  </si>
  <si>
    <t xml:space="preserve">6.9</t>
  </si>
  <si>
    <t xml:space="preserve">JOELHO 90 GRAUS, PVC, SOLDÁVEL, DN 32MM, INSTALADO EM PRUMADA DE ÁGUA - FORNECIMENTO E INSTALAÇÃO. AF_12/2014</t>
  </si>
  <si>
    <t xml:space="preserve">6.10</t>
  </si>
  <si>
    <t xml:space="preserve">JOELHO 90 GRAUS, PVC, SOLDÁVEL, DN 40MM, INSTALADO EM PRUMADA DE ÁGUA - FORNECIMENTO E INSTALAÇÃO. AF_12/2014</t>
  </si>
  <si>
    <t xml:space="preserve">6.11</t>
  </si>
  <si>
    <t xml:space="preserve">JOELHO 90 GRAUS, PVC, SOLDÁVEL, DN 50MM, INSTALADO EM PRUMADA DE ÁGUA - FORNECIMENTO E INSTALAÇÃO. AF_12/2014</t>
  </si>
  <si>
    <t xml:space="preserve">6.12</t>
  </si>
  <si>
    <t xml:space="preserve">JOELHO 90 GRAUS COM BUCHA DE LATÃO, PVC, SOLDÁVEL, DN 25MM, X 1/2 INSTALADO EM RAMAL OU SUB-RAMAL DE ÁGUA - FORNECIMENTO E INSTALAÇÃO. AF_12/2014</t>
  </si>
  <si>
    <t xml:space="preserve">6.13</t>
  </si>
  <si>
    <t xml:space="preserve">6.14</t>
  </si>
  <si>
    <t xml:space="preserve">JOELHO DE REDUCAO, PVC SOLDAVEL, 90 GRAUS, 32 MM X 25 MM, PARA AGUA FRIA PREDIAL</t>
  </si>
  <si>
    <t xml:space="preserve">6.15</t>
  </si>
  <si>
    <t xml:space="preserve">TÊ DE REDUÇÃO, PVC, SOLDÁVEL, DN 32MM X 25MM, INSTALADO EM PRUMADA DE ÁGUA - FORNECIMENTO E INSTALAÇÃO. AF_12/2014</t>
  </si>
  <si>
    <t xml:space="preserve">6.16</t>
  </si>
  <si>
    <t xml:space="preserve">TÊ DE REDUÇÃO, PVC, SOLDÁVEL, DN 50MM X 25MM, INSTALADO EM PRUMADA DE ÁGUA - FORNECIMENTO E INSTALAÇÃO. AF_12/2014</t>
  </si>
  <si>
    <t xml:space="preserve">6.17</t>
  </si>
  <si>
    <t xml:space="preserve">6.18</t>
  </si>
  <si>
    <t xml:space="preserve">TÊ DE REDUÇÃO, PVC, SOLDÁVEL, DN 50MM X 40MM, INSTALADO EM PRUMADA DE ÁGUA - FORNECIMENTO E INSTALAÇÃO. AF_12/2014</t>
  </si>
  <si>
    <t xml:space="preserve">6.19</t>
  </si>
  <si>
    <t xml:space="preserve">TE, PVC, SOLDÁVEL, DN 25MM, INSTALADO EM PRUMADA DE ÁGUA - FORNECIMENTO E INSTALAÇÃO. AF_12/2014</t>
  </si>
  <si>
    <t xml:space="preserve">6.20</t>
  </si>
  <si>
    <t xml:space="preserve">TE, PVC, SOLDÁVEL, DN 50MM, INSTALADO EM PRUMADA DE ÁGUA - FORNECIMENTO E INSTALAÇÃO. AF_12/2014</t>
  </si>
  <si>
    <t xml:space="preserve">6.21</t>
  </si>
  <si>
    <t xml:space="preserve">JOELHO 45 GRAUS, PVC, SOLDÁVEL, DN 40MM, INSTALADO EM PRUMADA DE ÁGUA - FORNECIMENTO E INSTALAÇÃO. AF_12/2014</t>
  </si>
  <si>
    <t xml:space="preserve">6.22</t>
  </si>
  <si>
    <t xml:space="preserve">JOELHO 45 GRAUS, PVC, SOLDÁVEL, DN 50MM, INSTALADO EM PRUMADA DE ÁGUA - FORNECIMENTO E INSTALAÇÃO. AF_12/2014</t>
  </si>
  <si>
    <t xml:space="preserve">6.23</t>
  </si>
  <si>
    <t xml:space="preserve">JOELHO 45 GRAUS, PVC, SERIE NORMAL, ESGOTO PREDIAL, DN 100 MM, JUNTA ELÁSTICA, FORNECIDO E INSTALADO EM RAMAL DE DESCARGA OU RAMAL DE ESGOTO SANITÁRIO. AF_12/2014</t>
  </si>
  <si>
    <t xml:space="preserve">6.24</t>
  </si>
  <si>
    <t xml:space="preserve">JOELHO 90 GRAUS, PVC, SERIE NORMAL, ESGOTO PREDIAL, DN 40 MM, JUNTA SOLDÁVEL, FORNECIDO E INSTALADO EM RAMAL DE DESCARGA OU RAMAL DE ESGOTO SANITÁRIO. AF_12/2014</t>
  </si>
  <si>
    <t xml:space="preserve">6.25</t>
  </si>
  <si>
    <t xml:space="preserve">JOELHO 90 GRAUS, PVC, SERIE NORMAL, ESGOTO PREDIAL, DN 50 MM, JUNTA ELÁSTICA, FORNECIDO E INSTALADO EM PRUMADA DE ESGOTO SANITÁRIO OU VENTILAÇÃO. AF_12/2014</t>
  </si>
  <si>
    <t xml:space="preserve">6.26</t>
  </si>
  <si>
    <t xml:space="preserve">JOELHO 90 GRAUS, PVC, SERIE NORMAL, ESGOTO PREDIAL, DN 100 MM, JUNTA ELÁSTICA, FORNECIDO E INSTALADO EM RAMAL DE DESCARGA OU RAMAL DE ESGOTO SANITÁRIO. AF_12/2014</t>
  </si>
  <si>
    <t xml:space="preserve">6.27</t>
  </si>
  <si>
    <t xml:space="preserve">JUNÇÃO SIMPLES, PVC, SERIE NORMAL, ESGOTO PREDIAL, DN 100 X 100 MM, JUNTA ELÁSTICA, FORNECIDO E INSTALADO EM RAMAL DE DESCARGA OU RAMAL DE ESGOTO SANITÁRIO. AF_12/2014</t>
  </si>
  <si>
    <t xml:space="preserve">6.28</t>
  </si>
  <si>
    <t xml:space="preserve">LUVA SIMPLES, PVC, SERIE NORMAL, ESGOTO PREDIAL, DN 50 MM, JUNTA ELÁSTICA, FORNECIDO E INSTALADO EM PRUMADA DE ESGOTO SANITÁRIO OU VENTILAÇÃO. AF_12/2014</t>
  </si>
  <si>
    <t xml:space="preserve">6.29</t>
  </si>
  <si>
    <t xml:space="preserve">LUVA SIMPLES, PVC, SERIE NORMAL, ESGOTO PREDIAL, DN 100 MM, JUNTA ELÁSTICA, FORNECIDO E INSTALADO EM PRUMADA DE ESGOTO SANITÁRIO OU VENTILAÇÃO. AF_12/2014</t>
  </si>
  <si>
    <t xml:space="preserve">6.30</t>
  </si>
  <si>
    <t xml:space="preserve">TE, PVC, SERIE NORMAL, ESGOTO PREDIAL, DN 40 X 40 MM, JUNTA SOLDÁVEL, FORNECIDO E INSTALADO EM RAMAL DE DESCARGA OU RAMAL DE ESGOTO SANITÁRIO. AF_12/2014</t>
  </si>
  <si>
    <t xml:space="preserve">6.31</t>
  </si>
  <si>
    <t xml:space="preserve">TE, PVC, SERIE NORMAL, ESGOTO PREDIAL, DN 50 X 50 MM, JUNTA ELÁSTICA, FORNECIDO E INSTALADO EM PRUMADA DE ESGOTO SANITÁRIO OU VENTILAÇÃO. AF_12/2014</t>
  </si>
  <si>
    <t xml:space="preserve">6.32</t>
  </si>
  <si>
    <t xml:space="preserve">TE SANITARIO, PVC, DN 100 X 50 MM, SERIE NORMAL, PARA ESGOTO PREDIAL</t>
  </si>
  <si>
    <t xml:space="preserve">6.33</t>
  </si>
  <si>
    <t xml:space="preserve">REGISTRO DE ESFERA, PVC, SOLDÁVEL, DN  32 MM, INSTALADO EM RESERVAÇÃO DE ÁGUA DE EDIFICAÇÃO QUE POSSUA RESERVATÓRIO DE FIBRA/FIBROCIMENTO   FORNECIMENTO E INSTALAÇÃO. AF_06/2016</t>
  </si>
  <si>
    <t xml:space="preserve">6.34</t>
  </si>
  <si>
    <t xml:space="preserve">REGISTRO DE ESFERA, PVC, SOLDÁVEL, DN  40 MM, INSTALADO EM RESERVAÇÃO DE ÁGUA DE EDIFICAÇÃO QUE POSSUA RESERVATÓRIO DE FIBRA/FIBROCIMENTO   FORNECIMENTO E INSTALAÇÃO. AF_06/2016</t>
  </si>
  <si>
    <t xml:space="preserve">6.35</t>
  </si>
  <si>
    <t xml:space="preserve">REGISTRO DE ESFERA, PVC, SOLDÁVEL, DN  50 MM, INSTALADO EM RESERVAÇÃO DE ÁGUA DE EDIFICAÇÃO QUE POSSUA RESERVATÓRIO DE FIBRA/FIBROCIMENTO   FORNECIMENTO E INSTALAÇÃO. AF_06/2016</t>
  </si>
  <si>
    <t xml:space="preserve">6.36</t>
  </si>
  <si>
    <t xml:space="preserve">TUBO, PVC, SOLDÁVEL, DN 25MM, INSTALADO EM PRUMADA DE ÁGUA - FORNECIMENTO E INSTALAÇÃO. AF_12/2014</t>
  </si>
  <si>
    <t xml:space="preserve">6.37</t>
  </si>
  <si>
    <t xml:space="preserve">TUBO, PVC, SOLDÁVEL, DN 32MM, INSTALADO EM PRUMADA DE ÁGUA - FORNECIMENTO E INSTALAÇÃO. AF_12/2014</t>
  </si>
  <si>
    <t xml:space="preserve">6.38</t>
  </si>
  <si>
    <t xml:space="preserve">TUBO, PVC, SOLDÁVEL, DN 40MM, INSTALADO EM PRUMADA DE ÁGUA - FORNECIMENTO E INSTALAÇÃO. AF_12/2014</t>
  </si>
  <si>
    <t xml:space="preserve">6.39</t>
  </si>
  <si>
    <t xml:space="preserve">TUBO, PVC, SOLDÁVEL, DN 50MM, INSTALADO EM PRUMADA DE ÁGUA - FORNECIMENTO E INSTALAÇÃO. AF_12/2014</t>
  </si>
  <si>
    <t xml:space="preserve">6.40</t>
  </si>
  <si>
    <t xml:space="preserve">TUBO PVC, SERIE NORMAL, ESGOTO PREDIAL, DN 40 MM, FORNECIDO E INSTALADO EM RAMAL DE DESCARGA OU RAMAL DE ESGOTO SANITÁRIO. AF_12/2014</t>
  </si>
  <si>
    <t xml:space="preserve">6.41</t>
  </si>
  <si>
    <t xml:space="preserve">TUBO PVC, SERIE NORMAL, ESGOTO PREDIAL, DN 50 MM, FORNECIDO E INSTALADO EM RAMAL DE DESCARGA OU RAMAL DE ESGOTO SANITÁRIO. AF_12/2014</t>
  </si>
  <si>
    <t xml:space="preserve">6.42</t>
  </si>
  <si>
    <t xml:space="preserve">TUBO PVC, SERIE NORMAL, ESGOTO PREDIAL, DN 100 MM, FORNECIDO E INSTALADO EM RAMAL DE DESCARGA OU RAMAL DE ESGOTO SANITÁRIO. AF_12/2014</t>
  </si>
  <si>
    <t xml:space="preserve">6.43</t>
  </si>
  <si>
    <t xml:space="preserve">KIT CAVALETE PARA MEDIÇÃO DE ÁGUA - ENTRADA PRINCIPAL, EM AÇO GALVANIZADO DN 50 (2)  FORNECIMENTO E INSTALAÇÃO (EXCLUSIVE HIDRÔMETRO). AF_11/2016</t>
  </si>
  <si>
    <t xml:space="preserve">6.44</t>
  </si>
  <si>
    <t xml:space="preserve">HIDRÔMETRO DN 25 (¾ ), 5,0 M³/H FORNECIMENTO E INSTALAÇÃO. AF_11/2016</t>
  </si>
  <si>
    <t xml:space="preserve">6.45</t>
  </si>
  <si>
    <t xml:space="preserve">VALVULA DESCARGA 1.1/2" COM REGISTRO, ACABAMENTO EM METAL CROMADO - FORNECIMENTO E INSTALACAO</t>
  </si>
  <si>
    <t xml:space="preserve">6.46</t>
  </si>
  <si>
    <t xml:space="preserve">VÁLVULA DE DESCARGA PARA BANHEIRO PNE</t>
  </si>
  <si>
    <t xml:space="preserve">6.47</t>
  </si>
  <si>
    <t xml:space="preserve">BANCADA GRANITO CINZA POLIDO 2,50 X 0,60 M, INCL. 3 CUBAS DE EMBUTIR OVAL LOUÇA BRANCA 35 X 50CM, 3 VÁLVULA METAL CROMADO, 3 SIFÃO FLEXÍVEL PVC, 3 ENGATE 30CM FLEXÍVEL PLÁSTICO E 3 TORNEIRA CROMADA DE MESA TEMPORIZADA PRESSÃO BICA BAIXA, PADRÃO POPULAR - FORNEC. E INSTALAÇÃO. </t>
  </si>
  <si>
    <t xml:space="preserve">6.48</t>
  </si>
  <si>
    <t xml:space="preserve">LAVATÓRIO LOUÇA BRANCA SUSPENSO, 29,5 X 39CM OU EQUIVALENTE, PADRÃO POPULAR, INCLUSO SIFÃO FLEXÍVEL EM PVC, VÁLVULA E ENGATE FLEXÍVEL 30CM EM PLÁSTICO E TORNEIRA CROMADA DE MÊS TEMPORIZADA PRESSÃO BICA BAIXA - FORNECIMENTO E INSTALAÇÃO. AF_12/2013</t>
  </si>
  <si>
    <t xml:space="preserve">6.49</t>
  </si>
  <si>
    <t xml:space="preserve">VASO SANITARIO SIFONADO CONVENCIONAL COM  LOUÇA BRANCA - FORNECIMENTO E INSTALAÇÃO. AF_10/2016</t>
  </si>
  <si>
    <t xml:space="preserve">6.50</t>
  </si>
  <si>
    <t xml:space="preserve">VASO SANITARIO SIFONADO CONVENCIONAL PARA PCD SEM FURO FRONTAL COM  LOUÇA BRANCA SEM ASSENTO -  FORNECIMENTO E INSTALAÇÃO. AF_10/2016</t>
  </si>
  <si>
    <t xml:space="preserve">6.51</t>
  </si>
  <si>
    <t xml:space="preserve">ASSENTO SANITARIO DE PLASTICO, TIPO CONVENCIONAL</t>
  </si>
  <si>
    <t xml:space="preserve">6.52</t>
  </si>
  <si>
    <t xml:space="preserve">MICTORIO SIFONADO DE LOUCA BRANCA COM PERTENCES, COM REGISTRO DE PRESSAO 1/2" COM CANOPLA CROMADA ACABAMENTO SIMPLES E CONJUNTO PARA FIXACAO  - FORNECIMENTO E INSTALACAO</t>
  </si>
  <si>
    <t xml:space="preserve">6.53</t>
  </si>
  <si>
    <t xml:space="preserve">CALHA DE BEIRAL, SEMICIRCULAR DE PVC, DIAMETRO 125 MM, INCLUINDO CABECEIRAS, EMENDAS, BOCAIS, SUPORTES E VEDAÇÕES, EXCLUINDO CONDUTORES, INCLUSO TRANSPORTE VERTICAL. AF_06/2016</t>
  </si>
  <si>
    <t xml:space="preserve">Total do item 6</t>
  </si>
  <si>
    <t xml:space="preserve">FECHAMENTOS E REVESTIMENOS</t>
  </si>
  <si>
    <t xml:space="preserve">7.1</t>
  </si>
  <si>
    <t xml:space="preserve">ALVENARIA DE VEDAÇÃO DE BLOCOS CERÂMICOS FURADOS NA HORIZONTAL DE 14X9X19CM (ESPESSURA 14CM, BLOCO DEITADO) DE PAREDES COM ÁREA LÍQUIDA MAIOR OU IGUAL A 6M² COM VÃOS E ARGAMASSA DE ASSENTAMENTO COM PREPARO EM BETONEIRA. AF_06/2014</t>
  </si>
  <si>
    <t xml:space="preserve">7.2</t>
  </si>
  <si>
    <t xml:space="preserve">ALVENARIA DE VEDAÇÃO DE BLOCOS CERÂMICOS FURADOS NA HORIZONTAL DE 9X19X19CM (ESPESSURA 9CM) DE PAREDES COM ÁREA LÍQUIDA MAIOR OU IGUAL A 6M² SEM VÃOS E ARGAMASSA DE ASSENTAMENTO COM PREPARO EM BETONEIRA. AF_06/2014</t>
  </si>
  <si>
    <t xml:space="preserve">7.3</t>
  </si>
  <si>
    <t xml:space="preserve">VERGA MOLDADA IN LOCO EM CONCRETO PARA JANELAS COM MAIS DE 1,5 M DE VÃO. AF_03/2016</t>
  </si>
  <si>
    <t xml:space="preserve">7.4</t>
  </si>
  <si>
    <t xml:space="preserve">VERGA MOLDADA IN LOCO EM CONCRETO PARA PORTAS COM ATÉ 1,5 M DE VÃO. AF_03/2016</t>
  </si>
  <si>
    <t xml:space="preserve">7.5</t>
  </si>
  <si>
    <t xml:space="preserve">CONTRAVERGA MOLDADA IN LOCO EM CONCRETO PARA VÃOS DE MAIS DE 1,5 M DE COMPRIMENTO. AF_03/2016</t>
  </si>
  <si>
    <t xml:space="preserve">7.6</t>
  </si>
  <si>
    <t xml:space="preserve">CHAPISCO APLICADO EM ALVENARIA (COM PRESENÇA DE VÃOS) E ESTRUTURAS DE CONCRETO DE FACHADA, COM COLHER DE PEDREIRO.  ARGAMASSA TRAÇO 1:3 COM PREPARO MANUAL. AF_06/2014</t>
  </si>
  <si>
    <t xml:space="preserve">7.7</t>
  </si>
  <si>
    <t xml:space="preserve">EMBOÇO OU MASSA ÚNICA EM ARGAMASSA TRAÇO 1:2:8, PREPARO MECÂNICO COM BETONEIRA 400 L, APLICADA MANUALMENTE EM PANOS DE FACHADA COM PRESENÇA DE VÃOS, ESPESSURA DE 25 MM. AF_06/2014</t>
  </si>
  <si>
    <t xml:space="preserve">7.8</t>
  </si>
  <si>
    <t xml:space="preserve">CHAPISCO APLICADO EM ALVENARIAS E ESTRUTURAS DE CONCRETO INTERNAS, COM COLHER DE PEDREIRO.  ARGAMASSA TRAÇO 1:3 COM PREPARO MANUAL. AF_06/2014</t>
  </si>
  <si>
    <t xml:space="preserve">7.9</t>
  </si>
  <si>
    <t xml:space="preserve"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</si>
  <si>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 xml:space="preserve">7.10</t>
  </si>
  <si>
    <t xml:space="preserve">MASSA ÚNICA, PARA RECEBIMENTO DE PINTURA, EM ARGAMASSA TRAÇO 1:2:8, PREPARO MECÂNICO COM BETONEIRA 400L, APLICADA MANUALMENTE EM TETO, ESPESSURA DE 20MM, COM EXECUÇÃO DE TALISCAS. AF_03/2015</t>
  </si>
  <si>
    <t xml:space="preserve">7.11</t>
  </si>
  <si>
    <t xml:space="preserve">REVESTIMENTO CERÂMICO PARA PAREDES INTERNAS COM PLACAS TIPO ESMALTADA EXTRA DE DIMENSÕES 20X20 CM APLICADAS EM AMBIENTES DE ÁREA MENOR QUE 5 M² NA ALTURA INTEIRA DAS PAREDES. AF_06/2014</t>
  </si>
  <si>
    <t xml:space="preserve">7.12</t>
  </si>
  <si>
    <t xml:space="preserve">REVESTIMENTO CERÂMICO PARA PAREDES INTERNAS COM PLACAS TIPO ESMALTADA EXTRA DE DIMENSÕES 20X20 CM APLICADAS EM AMBIENTES DE ÁREA MAIOR QUE 5 M² NA ALTURA INTEIRA DAS PAREDES. AF_06/2014</t>
  </si>
  <si>
    <t xml:space="preserve">7.13</t>
  </si>
  <si>
    <t xml:space="preserve">CONTRAPISO EM ARGAMASSA TRAÇO 1:4 (CIMENTO E AREIA), PREPARO MECÂNICO COM BETONEIRA 400 L, APLICADO EM ÁREAS SECAS SOBRE LAJE, ADERIDO, ESPESSURA 2CM. AF_06/2014</t>
  </si>
  <si>
    <t xml:space="preserve">7.14</t>
  </si>
  <si>
    <t xml:space="preserve">REVESTIMENTO CERÂMICO PARA PISO COM PLACAS TIPO ESMALTADA EXTRA DE DIMENSÕES 60X60 CM APLICADA EM AMBIENTES DE ÁREA MENOR QUE 5 M2. AF_06/2014</t>
  </si>
  <si>
    <t xml:space="preserve">7.15</t>
  </si>
  <si>
    <t xml:space="preserve">REVESTIMENTO CERÂMICO PARA PISO COM PLACAS TIPO ESMALTADA EXTRA DE DIMENSÕES 60X60 CM APLICADA EM AMBIENTES DE ÁREA MAIOR QUE 10 M2. AF_06/2014</t>
  </si>
  <si>
    <t xml:space="preserve">7.16</t>
  </si>
  <si>
    <t xml:space="preserve">REJUNTAMENTO EM PISO CERÂMICO, COM REJUNTE CIMENTÍCIO COLORIDO</t>
  </si>
  <si>
    <t xml:space="preserve">7.17</t>
  </si>
  <si>
    <t xml:space="preserve">SOLEIRA EM GRANITO ANDORINHA OU EQUIVALENTE, POLIDO, LARGURA 25 CM, ESPESSURA 2 CM, ASSENTADA COM ARGAMASSA COLANTE TIPO ACIII</t>
  </si>
  <si>
    <t xml:space="preserve">7.18</t>
  </si>
  <si>
    <t xml:space="preserve">FORRO DE PVC, LISO, PARA AMBIENTES COMERCIAIS, INCLUSIVE ESTRUTURA DE FIXAÇÃO. AF_05/2017_P</t>
  </si>
  <si>
    <t xml:space="preserve">Total do item 7</t>
  </si>
  <si>
    <t xml:space="preserve">Pintura</t>
  </si>
  <si>
    <t xml:space="preserve">8.1</t>
  </si>
  <si>
    <t xml:space="preserve">APLICAÇÃO DE FUNDO SELADOR ACRÍLICO EM PAREDES, UMA DEMÃO. AF_06/2014</t>
  </si>
  <si>
    <t xml:space="preserve">8.2</t>
  </si>
  <si>
    <t xml:space="preserve">APLICAÇÃO MANUAL DE PINTURA COM TINTA TEXTURIZADA ACRÍLICA EM PAREDES EXTERNAS DE CASAS, DUAS CORES. AF_06/2014</t>
  </si>
  <si>
    <t xml:space="preserve">8.3</t>
  </si>
  <si>
    <t xml:space="preserve">FUNDO SINTETICO NIVELADOR BRANCO</t>
  </si>
  <si>
    <t xml:space="preserve">8.4</t>
  </si>
  <si>
    <t xml:space="preserve">PINTURA ESMALTE FOSCO PARA MADEIRA, DUAS DEMAOS, SOBRE FUNDO NIVELADOR BRANCO</t>
  </si>
  <si>
    <t xml:space="preserve">8.5</t>
  </si>
  <si>
    <t xml:space="preserve">PINTURA ESMALTE FOSCO, DUAS DEMAOS, SOBRE SUPERFICIE METALICA, INCLUSO UMA DEMAO DE FUNDO ANTICORROSIVO. UTILIZACAO DE REVOLVER ( AR-COMPRIMIDO).</t>
  </si>
  <si>
    <t xml:space="preserve">Total do item 8</t>
  </si>
  <si>
    <t xml:space="preserve">Esquadrias e divisórias</t>
  </si>
  <si>
    <t xml:space="preserve">9.1</t>
  </si>
  <si>
    <t xml:space="preserve">KIT DE PORTA DE MADEIRA PARA PINTURA, SEMI-OCA (LEVE OU MÉDIA), PADRÃO POPULAR, 90X210CM, ESPESSURA DE 3,5CM, ITENS INCLUSOS: DOBRADIÇAS, MONTAGEM E INSTALAÇÃO DO BATENTE, FECHADURA COM EXECUÇÃO DO FURO - FORNECIMENTO E INSTALAÇÃO. AF_08/2015</t>
  </si>
  <si>
    <t xml:space="preserve">9.2</t>
  </si>
  <si>
    <t xml:space="preserve">KIT DE PORTA DE MADEIRA PARA PINTURA, SEMI-OCA (LEVE OU MÉDIA), PADRÃO POPULAR, 80X210CM, ESPESSURA DE 3,5CM, ITENS INCLUSOS: DOBRADIÇAS, MONTAGEM E INSTALAÇÃO DO BATENTE, FECHADURA COM EXECUÇÃO DO FURO - FORNECIMENTO E INSTALAÇÃO. AF_08/2015</t>
  </si>
  <si>
    <t xml:space="preserve">9.3</t>
  </si>
  <si>
    <t xml:space="preserve">JANELA DE ALUMÍNIO MAXIM-AR, FIXAÇÃO COM PARAFUSO SOBRE CONTRAMARCO (EXCLUSIVE CONTRAMARCO), COM VIDROS, PADRONIZADA. AF_07/2016</t>
  </si>
  <si>
    <t xml:space="preserve">9.4</t>
  </si>
  <si>
    <t xml:space="preserve">DIVISORIA EM MARMORITE ESPESSURA 35MM, CHUMBAMENTO NO PISO E PAREDE COM ARGAMASSA DE CIMENTO E AREIA, POLIMENTO MANUAL, COR CINZA</t>
  </si>
  <si>
    <t xml:space="preserve">9.5</t>
  </si>
  <si>
    <t xml:space="preserve">PORTA DE MADEIRA PARA DIVISÓRIA DE BANHEIRO, FOLHA MEDIA (NBR 15930), E = 35 MM, 0,60 x 1,60 m COR BRANCA</t>
  </si>
  <si>
    <t xml:space="preserve">9.6</t>
  </si>
  <si>
    <t xml:space="preserve">REMOÇÃO DE GUARDA CORPO EXISTENTE E ACABAMENTO DO GUARDA CORPO REMANESCENTE </t>
  </si>
  <si>
    <t xml:space="preserve">9.7</t>
  </si>
  <si>
    <t xml:space="preserve">PORTA EM ALUMÍNIO DE ABRIR TIPO VENEZIANA COM GUARNIÇÃO, FIXAÇÃO COM PARAFUSOS - FORNECIMENTO E INSTALAÇÃO. AF_08/2015</t>
  </si>
  <si>
    <t xml:space="preserve">Total do item 9</t>
  </si>
  <si>
    <t xml:space="preserve">Cobertura</t>
  </si>
  <si>
    <t xml:space="preserve">10.1</t>
  </si>
  <si>
    <t xml:space="preserve">ESTRUTURA METALICA EM TESOURAS OU TRELICAS, VAO LIVRE DE 12M, FORNECIMENTO E MONTAGEM, NAO SENDO CONSIDERADOS OS FECHAMENTOS METALICOS, AS COLUNAS, OS SERVICOS GERAIS EM ALVENARIA E CONCRETO, AS TELHAS DE COBERTURA E A PINTURA DE ACABAMENTO</t>
  </si>
  <si>
    <t xml:space="preserve">10.2</t>
  </si>
  <si>
    <t xml:space="preserve">TELHAMENTO COM TELHA METÁLICA TERMOACÚSTICA E = 30 MM, COM ATÉ 2 ÁGUAS, INCLUSO IÇAMENTO. AF_06/2016</t>
  </si>
  <si>
    <t xml:space="preserve">10.3</t>
  </si>
  <si>
    <t xml:space="preserve">MANTA IMPERMEABILIZANTE A BASE DE ASFALTO - FORNECIMENTO E INSTALACAO</t>
  </si>
  <si>
    <t xml:space="preserve">Total do item 10</t>
  </si>
  <si>
    <t xml:space="preserve">Acessórios</t>
  </si>
  <si>
    <t xml:space="preserve">  </t>
  </si>
  <si>
    <t xml:space="preserve">*11.1</t>
  </si>
  <si>
    <t xml:space="preserve">LIXEIRA DE PLÁSTICO 5 LITROS COM PEDAL</t>
  </si>
  <si>
    <t xml:space="preserve">*11.2</t>
  </si>
  <si>
    <t xml:space="preserve">LIXEIRA ALÇA LONGA CINZA</t>
  </si>
  <si>
    <t xml:space="preserve">*11.3</t>
  </si>
  <si>
    <t xml:space="preserve">LIXEIRA DE PLÁSTICO 12 LITROS COM PEDAL</t>
  </si>
  <si>
    <t xml:space="preserve">*11.4</t>
  </si>
  <si>
    <t xml:space="preserve">CONTENTOR DE LIXO 360 LITROS</t>
  </si>
  <si>
    <t xml:space="preserve">11.5</t>
  </si>
  <si>
    <t xml:space="preserve">CABIDE</t>
  </si>
  <si>
    <t xml:space="preserve">11.6</t>
  </si>
  <si>
    <t xml:space="preserve">PORTA OBJETOS</t>
  </si>
  <si>
    <t xml:space="preserve">11.7</t>
  </si>
  <si>
    <t xml:space="preserve">PORTA TOALHA DE PAPEL  - INSTALADO</t>
  </si>
  <si>
    <t xml:space="preserve">11.8</t>
  </si>
  <si>
    <t xml:space="preserve">PAPELEIRA PLASTICA TIPO DISPENSER PARA PAPEL HIGIENICO ROLAO</t>
  </si>
  <si>
    <t xml:space="preserve">11.9</t>
  </si>
  <si>
    <t xml:space="preserve">SABONETEIRA PLASTICA TIPO DISPENSER PARA SABONETE LIQUIDO COM RESERVATORIO 800 A 1500 ML, INCLUSO FIXAÇÃO. AF_10/2016</t>
  </si>
  <si>
    <t xml:space="preserve">11.10</t>
  </si>
  <si>
    <t xml:space="preserve">BARRA DE APOIO RETA, EM ACO INOX POLIDO, COMPRIMENTO 60CM, DIAMETRO MINIMO 3 CM - INSTALADA</t>
  </si>
  <si>
    <t xml:space="preserve">11.11</t>
  </si>
  <si>
    <t xml:space="preserve">BARRA DE APOIO RETA, EM ACO INOX POLIDO, COMPRIMENTO 70CM, DIAMETRO MINIMO 3 CM - INSTALADA</t>
  </si>
  <si>
    <t xml:space="preserve">11.12</t>
  </si>
  <si>
    <t xml:space="preserve">BARRA DE APOIO RETA, EM ACO INOX POLIDO, COMPRIMENTO 80CM, DIAMETRO MINIMO 3 CM</t>
  </si>
  <si>
    <t xml:space="preserve">11.13</t>
  </si>
  <si>
    <t xml:space="preserve">BARRA DE APOIO LAVATORIO, EM ACO INOX POLIDO, *40 X 50* CM, DIAMETRO MINIMO 3 CM - INSTALADA</t>
  </si>
  <si>
    <t xml:space="preserve">11.14</t>
  </si>
  <si>
    <t xml:space="preserve">ESPELHO CRISTAL, ESPESSURA 4MM, COM PARAFUSOS DE FIXACAO, SEM MOLDURA</t>
  </si>
  <si>
    <t xml:space="preserve">11.15</t>
  </si>
  <si>
    <t xml:space="preserve">SÍMBOLO INTERNACIONAL DE ACESSO - SIA - 15x15cm</t>
  </si>
  <si>
    <t xml:space="preserve">11.16</t>
  </si>
  <si>
    <t xml:space="preserve">PLACAS COM BRAILLE PARA SINALIZAÇÃO TÁTIL</t>
  </si>
  <si>
    <t xml:space="preserve">Total do item 11 </t>
  </si>
  <si>
    <t xml:space="preserve">* ITEM 11.1 ATÉ 11.4 FOI ADOTADO LDI DE EQUIPAMENTO</t>
  </si>
  <si>
    <t xml:space="preserve">LIMPEZA FINAL DE OBRA</t>
  </si>
  <si>
    <t xml:space="preserve">12.1</t>
  </si>
  <si>
    <t xml:space="preserve">LIMPEZA FINAL DA OBRA</t>
  </si>
  <si>
    <t xml:space="preserve">12.2</t>
  </si>
  <si>
    <t xml:space="preserve">CARGA MANUAL DE ENTULHO EM CAMINHAO BASCULANTE 6 M3</t>
  </si>
  <si>
    <t xml:space="preserve">12.3</t>
  </si>
  <si>
    <t xml:space="preserve">TRANSPORTE COM CAMINHÃO BASCULANTE DE 6 M3, EM VIA URBANA PAVIMENTADA, DMT ATÉ 30 KM (UNIDADE: M3XKM). AF_01/2018</t>
  </si>
  <si>
    <t xml:space="preserve">m³xkm</t>
  </si>
  <si>
    <t xml:space="preserve">Total do item 12</t>
  </si>
  <si>
    <t xml:space="preserve">ADMINISTRAÇÃO E FISCALIZAÇÃO LOCAL DE OBRA</t>
  </si>
  <si>
    <t xml:space="preserve">13.1</t>
  </si>
  <si>
    <t xml:space="preserve">ENCARREGADO GERAL COM ENCARGOS COMPLEMENTARES</t>
  </si>
  <si>
    <t xml:space="preserve">h</t>
  </si>
  <si>
    <t xml:space="preserve">13.2</t>
  </si>
  <si>
    <t xml:space="preserve">ENGENHEIRO CIVIL DE OBRA JUNIOR COM ENCARGOS COMPLEMENTARES</t>
  </si>
  <si>
    <t xml:space="preserve">13.3</t>
  </si>
  <si>
    <t xml:space="preserve">MANUAL DE USO</t>
  </si>
  <si>
    <t xml:space="preserve">Uni</t>
  </si>
  <si>
    <t xml:space="preserve">Total do item 13 </t>
  </si>
  <si>
    <t xml:space="preserve">TOTAL GERAL R$</t>
  </si>
  <si>
    <r>
      <rPr>
        <b val="true"/>
        <sz val="14"/>
        <rFont val="Arial"/>
        <family val="2"/>
        <charset val="1"/>
      </rPr>
      <t xml:space="preserve">CRONOGRAMA FÍSICO-FINANCEIRO </t>
    </r>
    <r>
      <rPr>
        <b val="true"/>
        <sz val="14"/>
        <color rgb="FF000000"/>
        <rFont val="Arial"/>
        <family val="2"/>
        <charset val="1"/>
      </rPr>
      <t xml:space="preserve"> ITEM 01 -  BANHEIRO E ABRIGO DE LIXO REFEITÓRIO  RDC 001/2018 IFC – CAMPUS BLUMENAU</t>
    </r>
  </si>
  <si>
    <t xml:space="preserve">PERÍODO</t>
  </si>
  <si>
    <t xml:space="preserve">TOTAL</t>
  </si>
  <si>
    <t xml:space="preserve">0 - 30 DIAS</t>
  </si>
  <si>
    <t xml:space="preserve">30 - 60 DIAS</t>
  </si>
  <si>
    <t xml:space="preserve">60 - 90 DIAS</t>
  </si>
  <si>
    <t xml:space="preserve">90 - 120 DIAS</t>
  </si>
  <si>
    <t xml:space="preserve">120 - 150 DIAS</t>
  </si>
  <si>
    <t xml:space="preserve">(Canteiro de Obra e Locação)</t>
  </si>
  <si>
    <t xml:space="preserve">(Sapata)</t>
  </si>
  <si>
    <t xml:space="preserve">(Vigas baldrames e pilares baldrames)</t>
  </si>
  <si>
    <t xml:space="preserve">(Pilares, vigas e laje)</t>
  </si>
  <si>
    <t xml:space="preserve">(Instalações elétricas)</t>
  </si>
  <si>
    <t xml:space="preserve">(Instalações hidrossanitárias)</t>
  </si>
  <si>
    <t xml:space="preserve">(paredes, emboço, cerâmicas)</t>
  </si>
  <si>
    <t xml:space="preserve">(Pintura)</t>
  </si>
  <si>
    <t xml:space="preserve">(Portas, janelas, divisórias)</t>
  </si>
  <si>
    <t xml:space="preserve">(Coberturas)</t>
  </si>
  <si>
    <t xml:space="preserve">(Lixeiras, saboneteiras, barras de apoio, papeleiras)</t>
  </si>
  <si>
    <t xml:space="preserve">(Limpeza final de obra)</t>
  </si>
  <si>
    <t xml:space="preserve">(Acompanhamento de obra no local)</t>
  </si>
</sst>
</file>

<file path=xl/styles.xml><?xml version="1.0" encoding="utf-8"?>
<styleSheet xmlns="http://schemas.openxmlformats.org/spreadsheetml/2006/main">
  <numFmts count="18">
    <numFmt numFmtId="164" formatCode="0"/>
    <numFmt numFmtId="165" formatCode="@"/>
    <numFmt numFmtId="166" formatCode="#,##0.00"/>
    <numFmt numFmtId="167" formatCode="0.00%"/>
    <numFmt numFmtId="168" formatCode="D&quot; de &quot;MMMM&quot; de &quot;YYYY"/>
    <numFmt numFmtId="169" formatCode="0.00"/>
    <numFmt numFmtId="170" formatCode="General"/>
    <numFmt numFmtId="171" formatCode="0%"/>
    <numFmt numFmtId="172" formatCode="0.0000"/>
    <numFmt numFmtId="173" formatCode="#,##0"/>
    <numFmt numFmtId="174" formatCode="DD/MM/YY"/>
    <numFmt numFmtId="175" formatCode="#.#####"/>
    <numFmt numFmtId="176" formatCode="#,##0.00\ ;#,##0.00\ ;\-#\ ;@\ "/>
    <numFmt numFmtId="177" formatCode="000000"/>
    <numFmt numFmtId="178" formatCode="_-* #,##0.00_-;\-* #,##0.00_-;_-* \-??_-;_-@_-"/>
    <numFmt numFmtId="179" formatCode="00"/>
    <numFmt numFmtId="180" formatCode="&quot;R$ &quot;#,##0.00"/>
    <numFmt numFmtId="181" formatCode="#,##0.00_);\(#,##0.00\)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12"/>
      <color rgb="FF0000FF"/>
      <name val="Arial"/>
      <family val="2"/>
      <charset val="1"/>
    </font>
    <font>
      <b val="true"/>
      <sz val="14"/>
      <name val="Arial"/>
      <family val="2"/>
      <charset val="1"/>
    </font>
    <font>
      <b val="true"/>
      <u val="single"/>
      <sz val="12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ADD58A"/>
        <bgColor rgb="FFC2E0AE"/>
      </patternFill>
    </fill>
    <fill>
      <patternFill patternType="solid">
        <fgColor rgb="FFEEEEEE"/>
        <bgColor rgb="FFFFFFFF"/>
      </patternFill>
    </fill>
    <fill>
      <patternFill patternType="solid">
        <fgColor rgb="FFC2E0AE"/>
        <bgColor rgb="FFADD58A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CCCCCC"/>
        <bgColor rgb="FFCCCCFF"/>
      </patternFill>
    </fill>
    <fill>
      <patternFill patternType="solid">
        <fgColor rgb="FFFFFBCC"/>
        <bgColor rgb="FFFFFFFF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hair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hair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thin"/>
      <top style="medium"/>
      <bottom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hair"/>
      <top style="medium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thin"/>
      <top style="thin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17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2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3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5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5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5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5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5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5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77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0" fontId="5" fillId="6" borderId="17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8" fontId="5" fillId="0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7" fontId="5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9" fontId="5" fillId="6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7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8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6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8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6" fillId="6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6" borderId="2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77" fontId="5" fillId="2" borderId="3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2" borderId="3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0" fontId="5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7" fontId="5" fillId="2" borderId="3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81" fontId="5" fillId="2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81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BCC"/>
      <rgbColor rgb="FFEEEEEE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2E0AE"/>
      <rgbColor rgb="FFFFFF99"/>
      <rgbColor rgb="FFADD58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315000</xdr:colOff>
      <xdr:row>8</xdr:row>
      <xdr:rowOff>73080</xdr:rowOff>
    </xdr:from>
    <xdr:to>
      <xdr:col>7</xdr:col>
      <xdr:colOff>767880</xdr:colOff>
      <xdr:row>11</xdr:row>
      <xdr:rowOff>184320</xdr:rowOff>
    </xdr:to>
    <xdr:pic>
      <xdr:nvPicPr>
        <xdr:cNvPr id="0" name="Figura 2" descr=""/>
        <xdr:cNvPicPr/>
      </xdr:nvPicPr>
      <xdr:blipFill>
        <a:blip r:embed="rId1"/>
        <a:stretch/>
      </xdr:blipFill>
      <xdr:spPr>
        <a:xfrm>
          <a:off x="942120" y="1616040"/>
          <a:ext cx="4826880" cy="682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84240</xdr:colOff>
      <xdr:row>7</xdr:row>
      <xdr:rowOff>67320</xdr:rowOff>
    </xdr:from>
    <xdr:to>
      <xdr:col>7</xdr:col>
      <xdr:colOff>509400</xdr:colOff>
      <xdr:row>10</xdr:row>
      <xdr:rowOff>83160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1458360" y="1610280"/>
          <a:ext cx="4826880" cy="682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106560</xdr:colOff>
      <xdr:row>0</xdr:row>
      <xdr:rowOff>0</xdr:rowOff>
    </xdr:from>
    <xdr:to>
      <xdr:col>1</xdr:col>
      <xdr:colOff>1062720</xdr:colOff>
      <xdr:row>0</xdr:row>
      <xdr:rowOff>11160</xdr:rowOff>
    </xdr:to>
    <xdr:pic>
      <xdr:nvPicPr>
        <xdr:cNvPr id="2" name="Picture 7" descr=""/>
        <xdr:cNvPicPr/>
      </xdr:nvPicPr>
      <xdr:blipFill>
        <a:blip r:embed="rId1"/>
        <a:stretch/>
      </xdr:blipFill>
      <xdr:spPr>
        <a:xfrm>
          <a:off x="106560" y="0"/>
          <a:ext cx="1630440" cy="11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5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1" width="10.58"/>
    <col collapsed="false" customWidth="true" hidden="false" outlineLevel="0" max="3" min="3" style="1" width="5.43"/>
    <col collapsed="false" customWidth="true" hidden="false" outlineLevel="0" max="4" min="4" style="1" width="5.1"/>
    <col collapsed="false" customWidth="true" hidden="false" outlineLevel="0" max="5" min="5" style="1" width="6.56"/>
    <col collapsed="false" customWidth="true" hidden="false" outlineLevel="0" max="6" min="6" style="1" width="8.33"/>
    <col collapsed="false" customWidth="true" hidden="false" outlineLevel="0" max="7" min="7" style="1" width="25.98"/>
    <col collapsed="false" customWidth="true" hidden="false" outlineLevel="0" max="8" min="8" style="1" width="16.81"/>
    <col collapsed="false" customWidth="true" hidden="false" outlineLevel="0" max="9" min="9" style="1" width="9.78"/>
    <col collapsed="false" customWidth="true" hidden="false" outlineLevel="0" max="10" min="10" style="1" width="11.89"/>
    <col collapsed="false" customWidth="true" hidden="false" outlineLevel="0" max="1025" min="11" style="1" width="8.89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S1" s="5"/>
    </row>
    <row r="2" customFormat="false" ht="15.75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4"/>
      <c r="J2" s="4"/>
      <c r="K2" s="4"/>
      <c r="L2" s="4"/>
    </row>
    <row r="3" customFormat="false" ht="15.75" hidden="false" customHeight="true" outlineLevel="0" collapsed="false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15" hidden="false" customHeight="fals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customFormat="false" ht="15" hidden="false" customHeight="true" outlineLevel="0" collapsed="false">
      <c r="A5" s="8"/>
      <c r="B5" s="9" t="s">
        <v>3</v>
      </c>
      <c r="C5" s="9"/>
      <c r="D5" s="9"/>
      <c r="E5" s="9"/>
      <c r="F5" s="9"/>
      <c r="G5" s="9"/>
      <c r="H5" s="9"/>
      <c r="I5" s="8"/>
      <c r="J5" s="10"/>
      <c r="K5" s="8"/>
      <c r="L5" s="4"/>
    </row>
    <row r="6" customFormat="false" ht="15" hidden="false" customHeight="false" outlineLevel="0" collapsed="false">
      <c r="A6" s="4"/>
      <c r="B6" s="9"/>
      <c r="C6" s="9"/>
      <c r="D6" s="9"/>
      <c r="E6" s="9"/>
      <c r="F6" s="9"/>
      <c r="G6" s="9"/>
      <c r="H6" s="9"/>
      <c r="I6" s="4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</row>
    <row r="8" customFormat="false" ht="15" hidden="false" customHeight="false" outlineLevel="0" collapsed="false">
      <c r="A8" s="3" t="s">
        <v>4</v>
      </c>
      <c r="B8" s="3"/>
      <c r="C8" s="3"/>
      <c r="D8" s="3"/>
      <c r="E8" s="3"/>
      <c r="F8" s="3"/>
      <c r="G8" s="3"/>
      <c r="H8" s="3"/>
      <c r="I8" s="3"/>
    </row>
    <row r="9" customFormat="false" ht="15" hidden="false" customHeight="false" outlineLevel="0" collapsed="false">
      <c r="A9" s="2"/>
      <c r="B9" s="3"/>
      <c r="C9" s="3"/>
      <c r="D9" s="3"/>
      <c r="E9" s="3"/>
      <c r="F9" s="3"/>
      <c r="G9" s="3"/>
      <c r="H9" s="3"/>
      <c r="I9" s="3"/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</row>
    <row r="13" customFormat="false" ht="15" hidden="false" customHeight="false" outlineLevel="0" collapsed="false">
      <c r="A13" s="4"/>
      <c r="B13" s="2"/>
      <c r="C13" s="2"/>
      <c r="D13" s="2"/>
      <c r="E13" s="2"/>
      <c r="F13" s="2"/>
      <c r="G13" s="2"/>
      <c r="H13" s="4"/>
      <c r="I13" s="4"/>
    </row>
    <row r="14" customFormat="false" ht="15" hidden="false" customHeight="false" outlineLevel="0" collapsed="false">
      <c r="A14" s="4"/>
      <c r="B14" s="11" t="s">
        <v>5</v>
      </c>
      <c r="C14" s="11"/>
      <c r="D14" s="11"/>
      <c r="E14" s="11"/>
      <c r="F14" s="11"/>
      <c r="G14" s="11" t="s">
        <v>6</v>
      </c>
      <c r="H14" s="12" t="s">
        <v>7</v>
      </c>
      <c r="I14" s="4"/>
    </row>
    <row r="15" customFormat="false" ht="15" hidden="false" customHeight="false" outlineLevel="0" collapsed="false">
      <c r="A15" s="4"/>
      <c r="B15" s="11"/>
      <c r="C15" s="11"/>
      <c r="D15" s="11"/>
      <c r="E15" s="11"/>
      <c r="F15" s="11"/>
      <c r="G15" s="11"/>
      <c r="H15" s="13" t="s">
        <v>8</v>
      </c>
      <c r="I15" s="4"/>
    </row>
    <row r="16" customFormat="false" ht="15" hidden="false" customHeight="false" outlineLevel="0" collapsed="false">
      <c r="A16" s="4"/>
      <c r="B16" s="14" t="s">
        <v>9</v>
      </c>
      <c r="C16" s="15"/>
      <c r="D16" s="15"/>
      <c r="E16" s="15"/>
      <c r="F16" s="16"/>
      <c r="G16" s="17" t="n">
        <v>0</v>
      </c>
      <c r="H16" s="18" t="s">
        <v>10</v>
      </c>
      <c r="I16" s="4"/>
    </row>
    <row r="17" customFormat="false" ht="15" hidden="false" customHeight="false" outlineLevel="0" collapsed="false">
      <c r="A17" s="4"/>
      <c r="B17" s="14" t="s">
        <v>11</v>
      </c>
      <c r="C17" s="15"/>
      <c r="D17" s="15"/>
      <c r="E17" s="15"/>
      <c r="F17" s="16"/>
      <c r="G17" s="17" t="n">
        <v>0</v>
      </c>
      <c r="H17" s="18" t="s">
        <v>12</v>
      </c>
      <c r="I17" s="4"/>
    </row>
    <row r="18" customFormat="false" ht="15" hidden="false" customHeight="false" outlineLevel="0" collapsed="false">
      <c r="A18" s="4"/>
      <c r="B18" s="14" t="s">
        <v>13</v>
      </c>
      <c r="C18" s="15"/>
      <c r="D18" s="15"/>
      <c r="E18" s="15"/>
      <c r="F18" s="16"/>
      <c r="G18" s="17" t="n">
        <v>0</v>
      </c>
      <c r="H18" s="18" t="s">
        <v>14</v>
      </c>
      <c r="I18" s="4"/>
    </row>
    <row r="19" customFormat="false" ht="15" hidden="false" customHeight="false" outlineLevel="0" collapsed="false">
      <c r="A19" s="4"/>
      <c r="B19" s="14" t="s">
        <v>15</v>
      </c>
      <c r="C19" s="15"/>
      <c r="D19" s="15"/>
      <c r="E19" s="15"/>
      <c r="F19" s="16"/>
      <c r="G19" s="17" t="n">
        <v>0</v>
      </c>
      <c r="H19" s="18" t="s">
        <v>16</v>
      </c>
      <c r="I19" s="4"/>
    </row>
    <row r="20" customFormat="false" ht="15" hidden="false" customHeight="false" outlineLevel="0" collapsed="false">
      <c r="A20" s="4"/>
      <c r="B20" s="14" t="s">
        <v>17</v>
      </c>
      <c r="C20" s="15"/>
      <c r="D20" s="15"/>
      <c r="E20" s="15"/>
      <c r="F20" s="16"/>
      <c r="G20" s="17" t="n">
        <v>0</v>
      </c>
      <c r="H20" s="18" t="s">
        <v>18</v>
      </c>
      <c r="I20" s="4"/>
    </row>
    <row r="21" customFormat="false" ht="15" hidden="false" customHeight="false" outlineLevel="0" collapsed="false">
      <c r="A21" s="4"/>
      <c r="B21" s="14" t="s">
        <v>19</v>
      </c>
      <c r="C21" s="15"/>
      <c r="D21" s="15"/>
      <c r="E21" s="15"/>
      <c r="F21" s="16"/>
      <c r="G21" s="17" t="n">
        <v>0</v>
      </c>
      <c r="H21" s="18" t="s">
        <v>20</v>
      </c>
      <c r="I21" s="4"/>
    </row>
    <row r="22" customFormat="false" ht="15" hidden="false" customHeight="false" outlineLevel="0" collapsed="false">
      <c r="A22" s="4"/>
      <c r="B22" s="14" t="s">
        <v>21</v>
      </c>
      <c r="C22" s="15"/>
      <c r="D22" s="15"/>
      <c r="E22" s="15"/>
      <c r="F22" s="16"/>
      <c r="G22" s="17" t="n">
        <v>0</v>
      </c>
      <c r="H22" s="18"/>
      <c r="I22" s="4"/>
    </row>
    <row r="23" customFormat="false" ht="15" hidden="false" customHeight="false" outlineLevel="0" collapsed="false">
      <c r="A23" s="4"/>
      <c r="B23" s="14" t="s">
        <v>22</v>
      </c>
      <c r="C23" s="15"/>
      <c r="D23" s="15"/>
      <c r="E23" s="15"/>
      <c r="F23" s="16"/>
      <c r="G23" s="17" t="n">
        <v>0</v>
      </c>
      <c r="H23" s="18"/>
      <c r="I23" s="4"/>
    </row>
    <row r="24" customFormat="false" ht="15" hidden="false" customHeight="false" outlineLevel="0" collapsed="false">
      <c r="A24" s="4"/>
      <c r="B24" s="14" t="s">
        <v>23</v>
      </c>
      <c r="C24" s="15"/>
      <c r="D24" s="15"/>
      <c r="E24" s="15"/>
      <c r="F24" s="16"/>
      <c r="G24" s="17" t="n">
        <v>0</v>
      </c>
      <c r="H24" s="18"/>
      <c r="I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</row>
    <row r="26" customFormat="false" ht="17.35" hidden="false" customHeight="false" outlineLevel="0" collapsed="false">
      <c r="A26" s="4"/>
      <c r="B26" s="4" t="s">
        <v>24</v>
      </c>
      <c r="C26" s="4"/>
      <c r="D26" s="19" t="s">
        <v>25</v>
      </c>
      <c r="E26" s="19"/>
      <c r="F26" s="19"/>
      <c r="G26" s="20" t="n">
        <f aca="false">ROUND((((1+(G16+G17+G18)/100)*(1+G19/100)*(1+G20/100))/(1-(G21+G22+G23+G24)/100)-1),4)</f>
        <v>0</v>
      </c>
      <c r="H26" s="21"/>
      <c r="I26" s="21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</row>
    <row r="28" customFormat="false" ht="15" hidden="false" customHeight="false" outlineLevel="0" collapsed="false">
      <c r="A28" s="4"/>
      <c r="B28" s="22" t="s">
        <v>26</v>
      </c>
      <c r="C28" s="3"/>
      <c r="D28" s="23" t="n">
        <f aca="true">TODAY()</f>
        <v>43392</v>
      </c>
      <c r="E28" s="23"/>
      <c r="F28" s="23"/>
      <c r="G28" s="23"/>
      <c r="H28" s="23"/>
      <c r="I28" s="4"/>
    </row>
    <row r="29" customFormat="false" ht="15" hidden="false" customHeight="false" outlineLevel="0" collapsed="false">
      <c r="A29" s="4"/>
      <c r="B29" s="22"/>
      <c r="C29" s="3"/>
      <c r="D29" s="23"/>
      <c r="E29" s="3"/>
      <c r="F29" s="3"/>
      <c r="G29" s="3"/>
      <c r="H29" s="3"/>
      <c r="I29" s="4"/>
    </row>
    <row r="30" customFormat="false" ht="15" hidden="false" customHeight="false" outlineLevel="0" collapsed="false">
      <c r="A30" s="4"/>
      <c r="B30" s="24"/>
      <c r="C30" s="25"/>
      <c r="D30" s="26"/>
      <c r="E30" s="25"/>
      <c r="F30" s="25"/>
      <c r="G30" s="25"/>
      <c r="H30" s="25"/>
      <c r="I30" s="4"/>
    </row>
    <row r="31" customFormat="false" ht="15" hidden="false" customHeight="false" outlineLevel="0" collapsed="false">
      <c r="A31" s="4"/>
      <c r="B31" s="27" t="s">
        <v>27</v>
      </c>
      <c r="C31" s="28"/>
      <c r="D31" s="28"/>
      <c r="E31" s="28"/>
      <c r="F31" s="28"/>
      <c r="G31" s="28"/>
      <c r="H31" s="28"/>
      <c r="I31" s="4"/>
    </row>
    <row r="32" customFormat="false" ht="15" hidden="false" customHeight="false" outlineLevel="0" collapsed="false">
      <c r="A32" s="4"/>
      <c r="B32" s="27" t="s">
        <v>28</v>
      </c>
      <c r="C32" s="28"/>
      <c r="D32" s="28"/>
      <c r="E32" s="28"/>
      <c r="F32" s="28"/>
      <c r="G32" s="28"/>
      <c r="H32" s="28"/>
      <c r="I32" s="4"/>
    </row>
    <row r="33" customFormat="false" ht="15" hidden="false" customHeight="false" outlineLevel="0" collapsed="false">
      <c r="A33" s="4"/>
      <c r="B33" s="27" t="s">
        <v>29</v>
      </c>
      <c r="C33" s="28"/>
      <c r="D33" s="28"/>
      <c r="E33" s="28"/>
      <c r="F33" s="28"/>
      <c r="G33" s="28"/>
      <c r="H33" s="28"/>
      <c r="I33" s="4"/>
    </row>
    <row r="34" customFormat="false" ht="15" hidden="false" customHeight="false" outlineLevel="0" collapsed="false">
      <c r="A34" s="4"/>
      <c r="B34" s="29"/>
      <c r="C34" s="29"/>
      <c r="D34" s="29"/>
      <c r="E34" s="30"/>
      <c r="F34" s="30"/>
      <c r="G34" s="30"/>
      <c r="H34" s="30"/>
      <c r="I34" s="4"/>
    </row>
    <row r="35" customFormat="false" ht="15" hidden="false" customHeight="false" outlineLevel="0" collapsed="false">
      <c r="A35" s="4"/>
      <c r="B35" s="27" t="s">
        <v>30</v>
      </c>
      <c r="C35" s="28"/>
      <c r="D35" s="28"/>
      <c r="E35" s="28"/>
      <c r="F35" s="28"/>
      <c r="G35" s="28"/>
      <c r="H35" s="28"/>
      <c r="I35" s="4"/>
    </row>
    <row r="36" customFormat="false" ht="15" hidden="false" customHeight="false" outlineLevel="0" collapsed="false">
      <c r="B36" s="27" t="s">
        <v>31</v>
      </c>
      <c r="C36" s="28"/>
      <c r="D36" s="28"/>
      <c r="E36" s="28"/>
      <c r="F36" s="28"/>
      <c r="G36" s="28"/>
      <c r="H36" s="28"/>
    </row>
    <row r="37" customFormat="false" ht="15" hidden="false" customHeight="false" outlineLevel="0" collapsed="false">
      <c r="C37" s="1" t="s">
        <v>25</v>
      </c>
    </row>
  </sheetData>
  <sheetProtection sheet="true" password="cde4" objects="true" scenarios="true" selectLockedCells="true"/>
  <mergeCells count="15">
    <mergeCell ref="B1:H1"/>
    <mergeCell ref="B2:H2"/>
    <mergeCell ref="A4:I4"/>
    <mergeCell ref="B5:H6"/>
    <mergeCell ref="A8:I8"/>
    <mergeCell ref="B14:F15"/>
    <mergeCell ref="G14:G15"/>
    <mergeCell ref="H21:H24"/>
    <mergeCell ref="D26:F26"/>
    <mergeCell ref="D28:H28"/>
    <mergeCell ref="C31:H31"/>
    <mergeCell ref="C32:H32"/>
    <mergeCell ref="C33:H33"/>
    <mergeCell ref="C35:H35"/>
    <mergeCell ref="C36:H3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5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1" width="10.58"/>
    <col collapsed="false" customWidth="true" hidden="false" outlineLevel="0" max="3" min="3" style="1" width="5.43"/>
    <col collapsed="false" customWidth="true" hidden="false" outlineLevel="0" max="4" min="4" style="1" width="5.1"/>
    <col collapsed="false" customWidth="true" hidden="false" outlineLevel="0" max="5" min="5" style="1" width="6.56"/>
    <col collapsed="false" customWidth="true" hidden="false" outlineLevel="0" max="6" min="6" style="1" width="18.06"/>
    <col collapsed="false" customWidth="true" hidden="false" outlineLevel="0" max="7" min="7" style="1" width="27.23"/>
    <col collapsed="false" customWidth="true" hidden="false" outlineLevel="0" max="8" min="8" style="1" width="11.89"/>
    <col collapsed="false" customWidth="true" hidden="false" outlineLevel="0" max="1022" min="9" style="1" width="8.89"/>
    <col collapsed="false" customWidth="false" hidden="false" outlineLevel="0" max="1025" min="1023" style="2" width="11.52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  <c r="Q1" s="5"/>
    </row>
    <row r="2" customFormat="false" ht="1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4"/>
      <c r="J2" s="4"/>
    </row>
    <row r="3" customFormat="false" ht="12" hidden="false" customHeight="true" outlineLevel="0" collapsed="false">
      <c r="A3" s="6"/>
      <c r="B3" s="4"/>
      <c r="C3" s="4"/>
      <c r="D3" s="4"/>
      <c r="E3" s="4"/>
      <c r="F3" s="4"/>
      <c r="G3" s="4"/>
      <c r="H3" s="4"/>
      <c r="I3" s="4"/>
      <c r="J3" s="4"/>
    </row>
    <row r="4" customFormat="false" ht="15" hidden="false" customHeight="false" outlineLevel="0" collapsed="false">
      <c r="A4" s="7" t="s">
        <v>32</v>
      </c>
      <c r="B4" s="7"/>
      <c r="C4" s="7"/>
      <c r="D4" s="7"/>
      <c r="E4" s="7"/>
      <c r="F4" s="7"/>
      <c r="G4" s="7"/>
      <c r="H4" s="7"/>
      <c r="I4" s="7"/>
      <c r="J4" s="4"/>
    </row>
    <row r="5" customFormat="false" ht="15" hidden="false" customHeight="true" outlineLevel="0" collapsed="false">
      <c r="A5" s="8"/>
      <c r="B5" s="9" t="s">
        <v>3</v>
      </c>
      <c r="C5" s="9"/>
      <c r="D5" s="9"/>
      <c r="E5" s="9"/>
      <c r="F5" s="9"/>
      <c r="G5" s="9"/>
      <c r="H5" s="9"/>
      <c r="I5" s="8"/>
      <c r="J5" s="4"/>
    </row>
    <row r="6" customFormat="false" ht="37.5" hidden="false" customHeight="true" outlineLevel="0" collapsed="false">
      <c r="A6" s="4"/>
      <c r="B6" s="9"/>
      <c r="C6" s="9"/>
      <c r="D6" s="9"/>
      <c r="E6" s="9"/>
      <c r="F6" s="9"/>
      <c r="G6" s="9"/>
      <c r="H6" s="9"/>
      <c r="I6" s="4"/>
      <c r="J6" s="4"/>
    </row>
    <row r="7" customFormat="false" ht="15" hidden="false" customHeight="false" outlineLevel="0" collapsed="false">
      <c r="A7" s="3" t="s">
        <v>4</v>
      </c>
      <c r="B7" s="3"/>
      <c r="C7" s="3"/>
      <c r="D7" s="3"/>
      <c r="E7" s="3"/>
      <c r="F7" s="3"/>
      <c r="G7" s="3"/>
      <c r="H7" s="3"/>
      <c r="I7" s="3"/>
      <c r="J7" s="4"/>
    </row>
    <row r="8" customFormat="false" ht="8.25" hidden="false" customHeight="tru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</row>
    <row r="9" customFormat="false" ht="24" hidden="false" customHeight="true" outlineLevel="0" collapsed="false">
      <c r="A9" s="4"/>
      <c r="B9" s="2"/>
      <c r="C9" s="2"/>
      <c r="D9" s="2"/>
      <c r="E9" s="2"/>
      <c r="F9" s="2"/>
      <c r="G9" s="2"/>
      <c r="H9" s="4"/>
      <c r="I9" s="4"/>
      <c r="J9" s="4"/>
    </row>
    <row r="10" customFormat="false" ht="20.25" hidden="false" customHeight="true" outlineLevel="0" collapsed="false">
      <c r="A10" s="4"/>
      <c r="B10" s="2"/>
      <c r="C10" s="2"/>
      <c r="D10" s="2"/>
      <c r="E10" s="2"/>
      <c r="F10" s="2"/>
      <c r="G10" s="2"/>
      <c r="H10" s="4"/>
      <c r="I10" s="4"/>
      <c r="J10" s="4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customFormat="false" ht="15" hidden="false" customHeight="false" outlineLevel="0" collapsed="false">
      <c r="A12" s="4"/>
      <c r="B12" s="11" t="s">
        <v>5</v>
      </c>
      <c r="C12" s="11"/>
      <c r="D12" s="11"/>
      <c r="E12" s="11"/>
      <c r="F12" s="11"/>
      <c r="G12" s="11" t="s">
        <v>6</v>
      </c>
      <c r="H12" s="12" t="s">
        <v>7</v>
      </c>
      <c r="I12" s="4"/>
      <c r="J12" s="4"/>
    </row>
    <row r="13" customFormat="false" ht="15" hidden="false" customHeight="false" outlineLevel="0" collapsed="false">
      <c r="A13" s="4"/>
      <c r="B13" s="11"/>
      <c r="C13" s="11"/>
      <c r="D13" s="11"/>
      <c r="E13" s="11"/>
      <c r="F13" s="11"/>
      <c r="G13" s="11"/>
      <c r="H13" s="13" t="s">
        <v>8</v>
      </c>
      <c r="I13" s="4"/>
      <c r="J13" s="4"/>
    </row>
    <row r="14" customFormat="false" ht="15" hidden="false" customHeight="false" outlineLevel="0" collapsed="false">
      <c r="A14" s="4"/>
      <c r="B14" s="14" t="s">
        <v>9</v>
      </c>
      <c r="C14" s="15"/>
      <c r="D14" s="15"/>
      <c r="E14" s="15"/>
      <c r="F14" s="16"/>
      <c r="G14" s="17" t="n">
        <v>0</v>
      </c>
      <c r="H14" s="18" t="s">
        <v>10</v>
      </c>
      <c r="I14" s="4"/>
      <c r="J14" s="4"/>
    </row>
    <row r="15" customFormat="false" ht="15" hidden="false" customHeight="false" outlineLevel="0" collapsed="false">
      <c r="A15" s="4"/>
      <c r="B15" s="14" t="s">
        <v>11</v>
      </c>
      <c r="C15" s="15"/>
      <c r="D15" s="15"/>
      <c r="E15" s="15"/>
      <c r="F15" s="16"/>
      <c r="G15" s="17" t="n">
        <v>0</v>
      </c>
      <c r="H15" s="18" t="s">
        <v>12</v>
      </c>
      <c r="I15" s="4"/>
      <c r="J15" s="4"/>
    </row>
    <row r="16" customFormat="false" ht="15" hidden="false" customHeight="false" outlineLevel="0" collapsed="false">
      <c r="A16" s="4"/>
      <c r="B16" s="14" t="s">
        <v>13</v>
      </c>
      <c r="C16" s="15"/>
      <c r="D16" s="15"/>
      <c r="E16" s="15"/>
      <c r="F16" s="16"/>
      <c r="G16" s="17" t="n">
        <v>0</v>
      </c>
      <c r="H16" s="18" t="s">
        <v>14</v>
      </c>
      <c r="I16" s="4"/>
      <c r="J16" s="4"/>
    </row>
    <row r="17" customFormat="false" ht="15" hidden="false" customHeight="false" outlineLevel="0" collapsed="false">
      <c r="A17" s="4"/>
      <c r="B17" s="14" t="s">
        <v>15</v>
      </c>
      <c r="C17" s="15"/>
      <c r="D17" s="15"/>
      <c r="E17" s="15"/>
      <c r="F17" s="16"/>
      <c r="G17" s="17" t="n">
        <v>0</v>
      </c>
      <c r="H17" s="18" t="s">
        <v>16</v>
      </c>
      <c r="I17" s="4"/>
      <c r="J17" s="4"/>
    </row>
    <row r="18" customFormat="false" ht="15" hidden="false" customHeight="false" outlineLevel="0" collapsed="false">
      <c r="A18" s="4"/>
      <c r="B18" s="14" t="s">
        <v>17</v>
      </c>
      <c r="C18" s="15"/>
      <c r="D18" s="15"/>
      <c r="E18" s="15"/>
      <c r="F18" s="16"/>
      <c r="G18" s="17" t="n">
        <v>0</v>
      </c>
      <c r="H18" s="18" t="s">
        <v>18</v>
      </c>
      <c r="I18" s="4"/>
      <c r="J18" s="4"/>
    </row>
    <row r="19" customFormat="false" ht="15" hidden="false" customHeight="false" outlineLevel="0" collapsed="false">
      <c r="A19" s="4"/>
      <c r="B19" s="14" t="s">
        <v>19</v>
      </c>
      <c r="C19" s="15"/>
      <c r="D19" s="15"/>
      <c r="E19" s="15"/>
      <c r="F19" s="16"/>
      <c r="G19" s="17" t="n">
        <v>0</v>
      </c>
      <c r="H19" s="18" t="s">
        <v>20</v>
      </c>
      <c r="I19" s="4"/>
      <c r="J19" s="4"/>
    </row>
    <row r="20" customFormat="false" ht="15" hidden="false" customHeight="false" outlineLevel="0" collapsed="false">
      <c r="A20" s="4"/>
      <c r="B20" s="14" t="s">
        <v>21</v>
      </c>
      <c r="C20" s="15"/>
      <c r="D20" s="15"/>
      <c r="E20" s="15"/>
      <c r="F20" s="16"/>
      <c r="G20" s="17" t="n">
        <v>0</v>
      </c>
      <c r="H20" s="18"/>
      <c r="I20" s="4"/>
      <c r="J20" s="4"/>
    </row>
    <row r="21" customFormat="false" ht="15" hidden="false" customHeight="false" outlineLevel="0" collapsed="false">
      <c r="A21" s="4"/>
      <c r="B21" s="14" t="s">
        <v>22</v>
      </c>
      <c r="C21" s="15"/>
      <c r="D21" s="15"/>
      <c r="E21" s="15"/>
      <c r="F21" s="16"/>
      <c r="G21" s="17" t="n">
        <v>0</v>
      </c>
      <c r="H21" s="18"/>
      <c r="I21" s="4"/>
      <c r="J21" s="4"/>
    </row>
    <row r="22" customFormat="false" ht="15" hidden="false" customHeight="false" outlineLevel="0" collapsed="false">
      <c r="A22" s="4"/>
      <c r="B22" s="14" t="s">
        <v>23</v>
      </c>
      <c r="C22" s="15"/>
      <c r="D22" s="15"/>
      <c r="E22" s="15"/>
      <c r="F22" s="16"/>
      <c r="G22" s="17" t="n">
        <v>0</v>
      </c>
      <c r="H22" s="18"/>
      <c r="I22" s="4"/>
      <c r="J22" s="4"/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customFormat="false" ht="17.35" hidden="false" customHeight="false" outlineLevel="0" collapsed="false">
      <c r="A24" s="4"/>
      <c r="B24" s="4" t="s">
        <v>24</v>
      </c>
      <c r="C24" s="4"/>
      <c r="D24" s="19" t="s">
        <v>25</v>
      </c>
      <c r="E24" s="19"/>
      <c r="F24" s="19"/>
      <c r="G24" s="20" t="n">
        <f aca="false">ROUND((((1+(G14+G15+G16)/100)*(1+G17/100)*(1+G18/100))/(1-(G19+G20+G21+G22)/100)-1),4)</f>
        <v>0</v>
      </c>
      <c r="H24" s="21"/>
      <c r="I24" s="21"/>
      <c r="J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customFormat="false" ht="15" hidden="false" customHeight="false" outlineLevel="0" collapsed="false">
      <c r="A26" s="4"/>
      <c r="B26" s="22" t="s">
        <v>26</v>
      </c>
      <c r="C26" s="3"/>
      <c r="D26" s="23" t="n">
        <f aca="true">TODAY()</f>
        <v>43392</v>
      </c>
      <c r="E26" s="23"/>
      <c r="F26" s="23"/>
      <c r="G26" s="23"/>
      <c r="H26" s="23"/>
      <c r="I26" s="4"/>
      <c r="J26" s="4"/>
    </row>
    <row r="27" customFormat="false" ht="15" hidden="false" customHeight="false" outlineLevel="0" collapsed="false">
      <c r="A27" s="4"/>
      <c r="B27" s="22"/>
      <c r="C27" s="3"/>
      <c r="D27" s="23"/>
      <c r="E27" s="3"/>
      <c r="F27" s="3"/>
      <c r="G27" s="3"/>
      <c r="H27" s="3"/>
      <c r="I27" s="4"/>
      <c r="J27" s="4"/>
    </row>
    <row r="28" customFormat="false" ht="15" hidden="false" customHeight="false" outlineLevel="0" collapsed="false">
      <c r="A28" s="4"/>
      <c r="B28" s="24"/>
      <c r="C28" s="25"/>
      <c r="D28" s="26"/>
      <c r="E28" s="25"/>
      <c r="F28" s="25"/>
      <c r="G28" s="25"/>
      <c r="H28" s="25"/>
      <c r="I28" s="4"/>
      <c r="J28" s="4"/>
    </row>
    <row r="29" customFormat="false" ht="15" hidden="false" customHeight="false" outlineLevel="0" collapsed="false">
      <c r="A29" s="4"/>
      <c r="B29" s="27" t="s">
        <v>27</v>
      </c>
      <c r="C29" s="28"/>
      <c r="D29" s="28"/>
      <c r="E29" s="28"/>
      <c r="F29" s="28"/>
      <c r="G29" s="28"/>
      <c r="H29" s="28"/>
      <c r="I29" s="4"/>
      <c r="J29" s="4"/>
    </row>
    <row r="30" customFormat="false" ht="15" hidden="false" customHeight="false" outlineLevel="0" collapsed="false">
      <c r="A30" s="4"/>
      <c r="B30" s="27" t="s">
        <v>28</v>
      </c>
      <c r="C30" s="28"/>
      <c r="D30" s="28"/>
      <c r="E30" s="28"/>
      <c r="F30" s="28"/>
      <c r="G30" s="28"/>
      <c r="H30" s="28"/>
      <c r="I30" s="4"/>
      <c r="J30" s="4"/>
    </row>
    <row r="31" customFormat="false" ht="15" hidden="false" customHeight="false" outlineLevel="0" collapsed="false">
      <c r="A31" s="4"/>
      <c r="B31" s="27" t="s">
        <v>29</v>
      </c>
      <c r="C31" s="28"/>
      <c r="D31" s="28"/>
      <c r="E31" s="28"/>
      <c r="F31" s="28"/>
      <c r="G31" s="28"/>
      <c r="H31" s="28"/>
      <c r="I31" s="4"/>
      <c r="J31" s="4"/>
    </row>
    <row r="32" customFormat="false" ht="15" hidden="false" customHeight="false" outlineLevel="0" collapsed="false">
      <c r="A32" s="4"/>
      <c r="B32" s="29"/>
      <c r="C32" s="29"/>
      <c r="D32" s="29"/>
      <c r="E32" s="30"/>
      <c r="F32" s="30"/>
      <c r="G32" s="30"/>
      <c r="H32" s="30"/>
      <c r="I32" s="4"/>
      <c r="J32" s="4"/>
    </row>
    <row r="33" customFormat="false" ht="15" hidden="false" customHeight="false" outlineLevel="0" collapsed="false">
      <c r="A33" s="4"/>
      <c r="B33" s="27" t="s">
        <v>30</v>
      </c>
      <c r="C33" s="28"/>
      <c r="D33" s="28"/>
      <c r="E33" s="28"/>
      <c r="F33" s="28"/>
      <c r="G33" s="28"/>
      <c r="H33" s="28"/>
      <c r="I33" s="4"/>
      <c r="J33" s="4"/>
    </row>
    <row r="34" customFormat="false" ht="15" hidden="false" customHeight="false" outlineLevel="0" collapsed="false">
      <c r="B34" s="27" t="s">
        <v>31</v>
      </c>
      <c r="C34" s="28"/>
      <c r="D34" s="28"/>
      <c r="E34" s="28"/>
      <c r="F34" s="28"/>
      <c r="G34" s="28"/>
      <c r="H34" s="28"/>
    </row>
  </sheetData>
  <sheetProtection sheet="true" password="cde4" objects="true" scenarios="true" selectLockedCells="true"/>
  <mergeCells count="15">
    <mergeCell ref="A1:H1"/>
    <mergeCell ref="A2:H2"/>
    <mergeCell ref="A4:I4"/>
    <mergeCell ref="B5:H6"/>
    <mergeCell ref="A7:I7"/>
    <mergeCell ref="B12:F13"/>
    <mergeCell ref="G12:G13"/>
    <mergeCell ref="H19:H22"/>
    <mergeCell ref="D24:F24"/>
    <mergeCell ref="D26:H26"/>
    <mergeCell ref="C29:H29"/>
    <mergeCell ref="C30:H30"/>
    <mergeCell ref="C31:H31"/>
    <mergeCell ref="C33:H33"/>
    <mergeCell ref="C34:H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210"/>
  <sheetViews>
    <sheetView showFormulas="false" showGridLines="fals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F10" activeCellId="0" sqref="F10"/>
    </sheetView>
  </sheetViews>
  <sheetFormatPr defaultRowHeight="15" zeroHeight="false" outlineLevelRow="0" outlineLevelCol="0"/>
  <cols>
    <col collapsed="false" customWidth="true" hidden="false" outlineLevel="0" max="1" min="1" style="31" width="8.89"/>
    <col collapsed="false" customWidth="true" hidden="false" outlineLevel="0" max="2" min="2" style="32" width="95.99"/>
    <col collapsed="false" customWidth="true" hidden="false" outlineLevel="0" max="3" min="3" style="33" width="9.44"/>
    <col collapsed="false" customWidth="true" hidden="false" outlineLevel="0" max="4" min="4" style="34" width="18.46"/>
    <col collapsed="false" customWidth="true" hidden="true" outlineLevel="0" max="5" min="5" style="34" width="18.46"/>
    <col collapsed="false" customWidth="true" hidden="false" outlineLevel="0" max="6" min="6" style="34" width="15.88"/>
    <col collapsed="false" customWidth="true" hidden="true" outlineLevel="0" max="7" min="7" style="34" width="17"/>
    <col collapsed="false" customWidth="true" hidden="false" outlineLevel="0" max="8" min="8" style="34" width="18.06"/>
    <col collapsed="false" customWidth="true" hidden="true" outlineLevel="0" max="9" min="9" style="34" width="15.34"/>
    <col collapsed="false" customWidth="true" hidden="false" outlineLevel="0" max="10" min="10" style="34" width="15.08"/>
    <col collapsed="false" customWidth="true" hidden="true" outlineLevel="0" max="11" min="11" style="34" width="17"/>
    <col collapsed="false" customWidth="true" hidden="false" outlineLevel="0" max="12" min="12" style="34" width="16.67"/>
    <col collapsed="false" customWidth="true" hidden="true" outlineLevel="0" max="13" min="13" style="34" width="18.22"/>
    <col collapsed="false" customWidth="true" hidden="false" outlineLevel="0" max="14" min="14" style="34" width="19.84"/>
    <col collapsed="false" customWidth="true" hidden="true" outlineLevel="0" max="15" min="15" style="34" width="18.66"/>
    <col collapsed="false" customWidth="true" hidden="false" outlineLevel="0" max="16" min="16" style="34" width="19.45"/>
    <col collapsed="false" customWidth="true" hidden="false" outlineLevel="0" max="17" min="17" style="35" width="9.33"/>
    <col collapsed="false" customWidth="true" hidden="false" outlineLevel="0" max="18" min="18" style="34" width="15.56"/>
    <col collapsed="false" customWidth="true" hidden="false" outlineLevel="0" max="1023" min="19" style="34" width="8.89"/>
    <col collapsed="false" customWidth="false" hidden="false" outlineLevel="0" max="1025" min="1024" style="2" width="11.52"/>
  </cols>
  <sheetData>
    <row r="1" customFormat="false" ht="33.2" hidden="false" customHeight="true" outlineLevel="0" collapsed="false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customFormat="false" ht="17.35" hidden="false" customHeight="false" outlineLevel="0" collapsed="false">
      <c r="A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customFormat="false" ht="17.35" hidden="false" customHeight="false" outlineLevel="0" collapsed="false">
      <c r="A3" s="40"/>
      <c r="C3" s="41" t="s">
        <v>34</v>
      </c>
      <c r="D3" s="42"/>
      <c r="E3" s="42"/>
      <c r="F3" s="42"/>
      <c r="G3" s="42"/>
      <c r="H3" s="42"/>
      <c r="I3" s="42"/>
      <c r="J3" s="42"/>
      <c r="P3" s="43"/>
    </row>
    <row r="4" customFormat="false" ht="17.35" hidden="false" customHeight="false" outlineLevel="0" collapsed="false">
      <c r="A4" s="40"/>
      <c r="C4" s="44" t="s">
        <v>35</v>
      </c>
      <c r="D4" s="44"/>
      <c r="E4" s="44"/>
      <c r="F4" s="45" t="n">
        <f aca="false">'LDI EQUIPAMENTO'!G24</f>
        <v>0</v>
      </c>
      <c r="G4" s="2"/>
      <c r="H4" s="46" t="s">
        <v>25</v>
      </c>
      <c r="I4" s="47" t="s">
        <v>25</v>
      </c>
      <c r="J4" s="47"/>
      <c r="M4" s="48"/>
      <c r="N4" s="48"/>
      <c r="O4" s="49"/>
      <c r="P4" s="50"/>
    </row>
    <row r="5" customFormat="false" ht="17.35" hidden="false" customHeight="false" outlineLevel="0" collapsed="false">
      <c r="A5" s="40"/>
      <c r="C5" s="44" t="s">
        <v>36</v>
      </c>
      <c r="D5" s="44"/>
      <c r="E5" s="44"/>
      <c r="F5" s="51" t="n">
        <f aca="false">'LDI OBRA'!G26</f>
        <v>0</v>
      </c>
      <c r="G5" s="2"/>
      <c r="H5" s="52"/>
      <c r="I5" s="47" t="s">
        <v>25</v>
      </c>
      <c r="J5" s="47"/>
      <c r="M5" s="48"/>
      <c r="N5" s="48"/>
      <c r="O5" s="49"/>
      <c r="P5" s="50"/>
      <c r="Q5" s="53"/>
    </row>
    <row r="6" customFormat="false" ht="17.35" hidden="false" customHeight="false" outlineLevel="0" collapsed="false">
      <c r="A6" s="40"/>
      <c r="C6" s="54" t="s">
        <v>37</v>
      </c>
      <c r="D6" s="54"/>
      <c r="E6" s="54"/>
      <c r="F6" s="54"/>
      <c r="G6" s="54"/>
      <c r="H6" s="54"/>
      <c r="I6" s="47"/>
      <c r="J6" s="47"/>
      <c r="M6" s="48"/>
      <c r="N6" s="48"/>
      <c r="O6" s="49"/>
      <c r="P6" s="50"/>
    </row>
    <row r="7" customFormat="false" ht="17.35" hidden="false" customHeight="false" outlineLevel="0" collapsed="false">
      <c r="A7" s="40"/>
      <c r="C7" s="55" t="s">
        <v>38</v>
      </c>
      <c r="D7" s="54"/>
      <c r="E7" s="54"/>
      <c r="F7" s="54"/>
      <c r="G7" s="54"/>
      <c r="H7" s="54"/>
      <c r="I7" s="56"/>
      <c r="J7" s="56"/>
      <c r="M7" s="48"/>
      <c r="N7" s="48"/>
      <c r="O7" s="49"/>
      <c r="P7" s="50"/>
    </row>
    <row r="8" customFormat="false" ht="17.35" hidden="false" customHeight="false" outlineLevel="0" collapsed="false">
      <c r="A8" s="40"/>
      <c r="C8" s="57" t="s">
        <v>39</v>
      </c>
      <c r="D8" s="58"/>
      <c r="E8" s="2"/>
      <c r="F8" s="59" t="n">
        <f aca="false">'LDI OBRA'!C31</f>
        <v>0</v>
      </c>
      <c r="G8" s="58"/>
      <c r="H8" s="58"/>
      <c r="I8" s="47"/>
      <c r="J8" s="47"/>
      <c r="K8" s="60"/>
      <c r="L8" s="60"/>
      <c r="M8" s="60"/>
      <c r="N8" s="60"/>
      <c r="O8" s="60"/>
      <c r="P8" s="61"/>
    </row>
    <row r="9" customFormat="false" ht="17.35" hidden="false" customHeight="false" outlineLevel="0" collapsed="false">
      <c r="A9" s="40"/>
      <c r="C9" s="57" t="s">
        <v>40</v>
      </c>
      <c r="D9" s="62" t="n">
        <f aca="true">TODAY()</f>
        <v>43392</v>
      </c>
      <c r="E9" s="62"/>
      <c r="F9" s="62"/>
      <c r="G9" s="62"/>
      <c r="H9" s="58"/>
      <c r="I9" s="47"/>
      <c r="J9" s="47"/>
      <c r="K9" s="60"/>
      <c r="L9" s="60"/>
      <c r="M9" s="60"/>
      <c r="N9" s="60"/>
      <c r="O9" s="60"/>
      <c r="P9" s="61"/>
    </row>
    <row r="10" customFormat="false" ht="17.35" hidden="false" customHeight="false" outlineLevel="0" collapsed="false">
      <c r="A10" s="40"/>
      <c r="C10" s="63" t="s">
        <v>41</v>
      </c>
      <c r="D10" s="57"/>
      <c r="E10" s="2"/>
      <c r="F10" s="64" t="n">
        <v>0</v>
      </c>
      <c r="G10" s="57"/>
      <c r="H10" s="57"/>
      <c r="I10" s="47"/>
      <c r="J10" s="47"/>
      <c r="M10" s="49"/>
      <c r="N10" s="49"/>
      <c r="O10" s="49"/>
      <c r="P10" s="50"/>
    </row>
    <row r="11" customFormat="false" ht="17.35" hidden="false" customHeight="false" outlineLevel="0" collapsed="false">
      <c r="A11" s="65"/>
      <c r="B11" s="66"/>
      <c r="C11" s="67"/>
      <c r="D11" s="68"/>
      <c r="E11" s="69"/>
      <c r="F11" s="69"/>
      <c r="G11" s="68"/>
      <c r="H11" s="68"/>
      <c r="I11" s="70"/>
      <c r="J11" s="70"/>
      <c r="K11" s="71"/>
      <c r="L11" s="71"/>
      <c r="M11" s="72"/>
      <c r="N11" s="72"/>
      <c r="O11" s="72"/>
      <c r="P11" s="73"/>
    </row>
    <row r="12" customFormat="false" ht="15" hidden="false" customHeight="true" outlineLevel="0" collapsed="false">
      <c r="A12" s="74" t="s">
        <v>42</v>
      </c>
      <c r="B12" s="75" t="s">
        <v>43</v>
      </c>
      <c r="C12" s="74" t="s">
        <v>44</v>
      </c>
      <c r="D12" s="76" t="s">
        <v>45</v>
      </c>
      <c r="E12" s="76" t="s">
        <v>46</v>
      </c>
      <c r="F12" s="76"/>
      <c r="G12" s="76"/>
      <c r="H12" s="76"/>
      <c r="I12" s="77" t="s">
        <v>47</v>
      </c>
      <c r="J12" s="77"/>
      <c r="K12" s="77"/>
      <c r="L12" s="77"/>
      <c r="M12" s="78" t="s">
        <v>48</v>
      </c>
      <c r="N12" s="78" t="s">
        <v>48</v>
      </c>
      <c r="O12" s="78" t="s">
        <v>49</v>
      </c>
      <c r="P12" s="78" t="s">
        <v>49</v>
      </c>
    </row>
    <row r="13" customFormat="false" ht="31.65" hidden="false" customHeight="true" outlineLevel="0" collapsed="false">
      <c r="A13" s="74"/>
      <c r="B13" s="75"/>
      <c r="C13" s="74"/>
      <c r="D13" s="76"/>
      <c r="E13" s="79" t="s">
        <v>50</v>
      </c>
      <c r="F13" s="79" t="s">
        <v>50</v>
      </c>
      <c r="G13" s="80" t="s">
        <v>51</v>
      </c>
      <c r="H13" s="80" t="s">
        <v>51</v>
      </c>
      <c r="I13" s="80" t="s">
        <v>50</v>
      </c>
      <c r="J13" s="80" t="s">
        <v>50</v>
      </c>
      <c r="K13" s="81" t="s">
        <v>51</v>
      </c>
      <c r="L13" s="81" t="s">
        <v>51</v>
      </c>
      <c r="M13" s="78"/>
      <c r="N13" s="78"/>
      <c r="O13" s="78"/>
      <c r="P13" s="78"/>
      <c r="Q13" s="34"/>
    </row>
    <row r="14" s="84" customFormat="true" ht="15.75" hidden="false" customHeight="true" outlineLevel="0" collapsed="false">
      <c r="A14" s="82" t="n">
        <v>1</v>
      </c>
      <c r="B14" s="83" t="s">
        <v>52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AMJ14" s="2"/>
    </row>
    <row r="15" s="84" customFormat="true" ht="50.35" hidden="false" customHeight="true" outlineLevel="0" collapsed="false">
      <c r="A15" s="85" t="s">
        <v>53</v>
      </c>
      <c r="B15" s="86" t="s">
        <v>54</v>
      </c>
      <c r="C15" s="87" t="s">
        <v>55</v>
      </c>
      <c r="D15" s="88" t="n">
        <v>5</v>
      </c>
      <c r="E15" s="89" t="n">
        <v>0</v>
      </c>
      <c r="F15" s="90" t="n">
        <f aca="false">ROUND((H15/D15),2)</f>
        <v>0</v>
      </c>
      <c r="G15" s="89" t="n">
        <v>0</v>
      </c>
      <c r="H15" s="90" t="n">
        <f aca="false">ROUND((N15*(G15/M15)),2)</f>
        <v>0</v>
      </c>
      <c r="I15" s="89" t="n">
        <v>394.53</v>
      </c>
      <c r="J15" s="90" t="n">
        <f aca="false">ROUND((L15/D15),2)</f>
        <v>508.9</v>
      </c>
      <c r="K15" s="89" t="n">
        <v>1972.65</v>
      </c>
      <c r="L15" s="90" t="n">
        <f aca="false">ROUND((N15*(K15/M15)),2)</f>
        <v>2544.52</v>
      </c>
      <c r="M15" s="89" t="n">
        <v>1972.65</v>
      </c>
      <c r="N15" s="90" t="n">
        <f aca="false">ROUND((P15/(1+F$5)),2)</f>
        <v>2544.52</v>
      </c>
      <c r="O15" s="89" t="n">
        <v>2544.52</v>
      </c>
      <c r="P15" s="90" t="n">
        <f aca="false">ROUND((O15*(1-F$10)),2)</f>
        <v>2544.52</v>
      </c>
      <c r="AMJ15" s="2"/>
    </row>
    <row r="16" s="84" customFormat="true" ht="42.85" hidden="false" customHeight="true" outlineLevel="0" collapsed="false">
      <c r="A16" s="85" t="s">
        <v>56</v>
      </c>
      <c r="B16" s="86" t="s">
        <v>57</v>
      </c>
      <c r="C16" s="87" t="s">
        <v>58</v>
      </c>
      <c r="D16" s="88" t="n">
        <v>12</v>
      </c>
      <c r="E16" s="89" t="n">
        <v>103.9</v>
      </c>
      <c r="F16" s="90" t="n">
        <f aca="false">ROUND((H16/D16),2)</f>
        <v>134.02</v>
      </c>
      <c r="G16" s="89" t="n">
        <v>1246.8</v>
      </c>
      <c r="H16" s="90" t="n">
        <f aca="false">ROUND((N16*(G16/M16)),2)</f>
        <v>1608.25</v>
      </c>
      <c r="I16" s="89" t="n">
        <v>261.9</v>
      </c>
      <c r="J16" s="90" t="n">
        <f aca="false">ROUND((L16/D16),2)</f>
        <v>337.82</v>
      </c>
      <c r="K16" s="89" t="n">
        <v>3142.8</v>
      </c>
      <c r="L16" s="90" t="n">
        <f aca="false">ROUND((N16*(K16/M16)),2)</f>
        <v>4053.89</v>
      </c>
      <c r="M16" s="89" t="n">
        <v>4389.6</v>
      </c>
      <c r="N16" s="90" t="n">
        <f aca="false">ROUND((P16/(1+F$5)),2)</f>
        <v>5662.14</v>
      </c>
      <c r="O16" s="89" t="n">
        <v>5662.14</v>
      </c>
      <c r="P16" s="90" t="n">
        <f aca="false">ROUND((O16*(1-F$10)),2)</f>
        <v>5662.14</v>
      </c>
      <c r="AMJ16" s="2"/>
    </row>
    <row r="17" s="84" customFormat="true" ht="36.4" hidden="false" customHeight="true" outlineLevel="0" collapsed="false">
      <c r="A17" s="85" t="s">
        <v>59</v>
      </c>
      <c r="B17" s="86" t="s">
        <v>60</v>
      </c>
      <c r="C17" s="87" t="s">
        <v>58</v>
      </c>
      <c r="D17" s="88" t="n">
        <v>6</v>
      </c>
      <c r="E17" s="89" t="n">
        <v>189.23</v>
      </c>
      <c r="F17" s="90" t="n">
        <f aca="false">ROUND((H17/D17),2)</f>
        <v>244.09</v>
      </c>
      <c r="G17" s="89" t="n">
        <v>1135.38</v>
      </c>
      <c r="H17" s="90" t="n">
        <f aca="false">ROUND((N17*(G17/M17)),2)</f>
        <v>1464.53</v>
      </c>
      <c r="I17" s="89" t="n">
        <v>437.08</v>
      </c>
      <c r="J17" s="90" t="n">
        <f aca="false">ROUND((L17/D17),2)</f>
        <v>563.79</v>
      </c>
      <c r="K17" s="89" t="n">
        <v>2622.48</v>
      </c>
      <c r="L17" s="90" t="n">
        <f aca="false">ROUND((N17*(K17/M17)),2)</f>
        <v>3382.73</v>
      </c>
      <c r="M17" s="89" t="n">
        <v>3757.86</v>
      </c>
      <c r="N17" s="90" t="n">
        <f aca="false">ROUND((P17/(1+F$5)),2)</f>
        <v>4847.26</v>
      </c>
      <c r="O17" s="89" t="n">
        <v>4847.26</v>
      </c>
      <c r="P17" s="90" t="n">
        <f aca="false">ROUND((O17*(1-F$10)),2)</f>
        <v>4847.26</v>
      </c>
      <c r="AMJ17" s="2"/>
    </row>
    <row r="18" s="84" customFormat="true" ht="20.35" hidden="false" customHeight="true" outlineLevel="0" collapsed="false">
      <c r="A18" s="85" t="s">
        <v>61</v>
      </c>
      <c r="B18" s="86" t="s">
        <v>62</v>
      </c>
      <c r="C18" s="87" t="s">
        <v>63</v>
      </c>
      <c r="D18" s="88" t="n">
        <v>1</v>
      </c>
      <c r="E18" s="89" t="n">
        <v>276.24</v>
      </c>
      <c r="F18" s="90" t="n">
        <f aca="false">ROUND((H18/D18),2)</f>
        <v>356.32</v>
      </c>
      <c r="G18" s="89" t="n">
        <v>276.24</v>
      </c>
      <c r="H18" s="90" t="n">
        <f aca="false">ROUND((N18*(G18/M18)),2)</f>
        <v>356.32</v>
      </c>
      <c r="I18" s="89" t="n">
        <v>1115.3</v>
      </c>
      <c r="J18" s="90" t="n">
        <f aca="false">ROUND((L18/D18),2)</f>
        <v>1438.62</v>
      </c>
      <c r="K18" s="89" t="n">
        <v>1115.3</v>
      </c>
      <c r="L18" s="90" t="n">
        <f aca="false">ROUND((N18*(K18/M18)),2)</f>
        <v>1438.62</v>
      </c>
      <c r="M18" s="89" t="n">
        <v>1391.54</v>
      </c>
      <c r="N18" s="90" t="n">
        <f aca="false">ROUND((P18/(1+F$5)),2)</f>
        <v>1794.94</v>
      </c>
      <c r="O18" s="89" t="n">
        <v>1794.94</v>
      </c>
      <c r="P18" s="90" t="n">
        <f aca="false">ROUND((O18*(1-F$10)),2)</f>
        <v>1794.94</v>
      </c>
      <c r="AMJ18" s="2"/>
    </row>
    <row r="19" s="84" customFormat="true" ht="38.55" hidden="false" customHeight="true" outlineLevel="0" collapsed="false">
      <c r="A19" s="85" t="s">
        <v>64</v>
      </c>
      <c r="B19" s="86" t="s">
        <v>65</v>
      </c>
      <c r="C19" s="87" t="s">
        <v>58</v>
      </c>
      <c r="D19" s="88" t="n">
        <v>105.07</v>
      </c>
      <c r="E19" s="89" t="n">
        <v>30.05</v>
      </c>
      <c r="F19" s="90" t="n">
        <f aca="false">ROUND((H19/D19),2)</f>
        <v>38.76</v>
      </c>
      <c r="G19" s="89" t="n">
        <v>3157.35</v>
      </c>
      <c r="H19" s="90" t="n">
        <f aca="false">ROUND((N19*(G19/M19)),2)</f>
        <v>4072.66</v>
      </c>
      <c r="I19" s="89" t="n">
        <v>16.14</v>
      </c>
      <c r="J19" s="90" t="n">
        <f aca="false">ROUND((L19/D19),2)</f>
        <v>20.82</v>
      </c>
      <c r="K19" s="89" t="n">
        <v>1695.82</v>
      </c>
      <c r="L19" s="90" t="n">
        <f aca="false">ROUND((N19*(K19/M19)),2)</f>
        <v>2187.44</v>
      </c>
      <c r="M19" s="89" t="n">
        <v>4853.17</v>
      </c>
      <c r="N19" s="90" t="n">
        <f aca="false">ROUND((P19/(1+F$5)),2)</f>
        <v>6260.1</v>
      </c>
      <c r="O19" s="89" t="n">
        <v>6260.1</v>
      </c>
      <c r="P19" s="90" t="n">
        <f aca="false">ROUND((O19*(1-F$10)),2)</f>
        <v>6260.1</v>
      </c>
      <c r="AMJ19" s="2"/>
    </row>
    <row r="20" s="91" customFormat="true" ht="19.25" hidden="false" customHeight="true" outlineLevel="0" collapsed="false">
      <c r="A20" s="85" t="s">
        <v>66</v>
      </c>
      <c r="B20" s="86" t="s">
        <v>67</v>
      </c>
      <c r="C20" s="87" t="s">
        <v>58</v>
      </c>
      <c r="D20" s="88" t="n">
        <v>2.25</v>
      </c>
      <c r="E20" s="89" t="n">
        <v>41.24</v>
      </c>
      <c r="F20" s="90" t="n">
        <f aca="false">ROUND((H20/D20),2)</f>
        <v>53.2</v>
      </c>
      <c r="G20" s="89" t="n">
        <v>92.79</v>
      </c>
      <c r="H20" s="90" t="n">
        <f aca="false">ROUND((N20*(G20/M20)),2)</f>
        <v>119.69</v>
      </c>
      <c r="I20" s="89" t="n">
        <v>262.6</v>
      </c>
      <c r="J20" s="90" t="n">
        <f aca="false">ROUND((L20/D20),2)</f>
        <v>338.72</v>
      </c>
      <c r="K20" s="89" t="n">
        <v>590.85</v>
      </c>
      <c r="L20" s="90" t="n">
        <f aca="false">ROUND((N20*(K20/M20)),2)</f>
        <v>762.13</v>
      </c>
      <c r="M20" s="89" t="n">
        <v>683.64</v>
      </c>
      <c r="N20" s="90" t="n">
        <f aca="false">ROUND((P20/(1+F$5)),2)</f>
        <v>881.82</v>
      </c>
      <c r="O20" s="89" t="n">
        <v>881.82</v>
      </c>
      <c r="P20" s="90" t="n">
        <f aca="false">ROUND((O20*(1-F$10)),2)</f>
        <v>881.82</v>
      </c>
      <c r="Q20" s="84"/>
      <c r="AMJ20" s="2"/>
    </row>
    <row r="21" s="91" customFormat="true" ht="22.5" hidden="false" customHeight="true" outlineLevel="0" collapsed="false">
      <c r="A21" s="85" t="s">
        <v>68</v>
      </c>
      <c r="B21" s="86" t="s">
        <v>69</v>
      </c>
      <c r="C21" s="87" t="s">
        <v>58</v>
      </c>
      <c r="D21" s="88" t="n">
        <v>3</v>
      </c>
      <c r="E21" s="89" t="n">
        <v>41.24</v>
      </c>
      <c r="F21" s="90" t="n">
        <f aca="false">ROUND((H21/D21),2)</f>
        <v>53.2</v>
      </c>
      <c r="G21" s="89" t="n">
        <v>123.72</v>
      </c>
      <c r="H21" s="90" t="n">
        <f aca="false">ROUND((N21*(G21/M21)),2)</f>
        <v>159.59</v>
      </c>
      <c r="I21" s="89" t="n">
        <v>262.6</v>
      </c>
      <c r="J21" s="90" t="n">
        <f aca="false">ROUND((L21/D21),2)</f>
        <v>338.72</v>
      </c>
      <c r="K21" s="89" t="n">
        <v>787.8</v>
      </c>
      <c r="L21" s="90" t="n">
        <f aca="false">ROUND((N21*(K21/M21)),2)</f>
        <v>1016.17</v>
      </c>
      <c r="M21" s="89" t="n">
        <v>911.52</v>
      </c>
      <c r="N21" s="90" t="n">
        <f aca="false">ROUND((P21/(1+F$5)),2)</f>
        <v>1175.76</v>
      </c>
      <c r="O21" s="89" t="n">
        <v>1175.76</v>
      </c>
      <c r="P21" s="90" t="n">
        <f aca="false">ROUND((O21*(1-F$10)),2)</f>
        <v>1175.76</v>
      </c>
      <c r="Q21" s="84"/>
      <c r="AMJ21" s="2"/>
    </row>
    <row r="22" customFormat="false" ht="32.4" hidden="false" customHeight="true" outlineLevel="0" collapsed="false">
      <c r="A22" s="85" t="s">
        <v>70</v>
      </c>
      <c r="B22" s="86" t="s">
        <v>71</v>
      </c>
      <c r="C22" s="87" t="s">
        <v>58</v>
      </c>
      <c r="D22" s="88" t="n">
        <v>82.95</v>
      </c>
      <c r="E22" s="89" t="n">
        <v>3.79</v>
      </c>
      <c r="F22" s="90" t="n">
        <f aca="false">ROUND((H22/D22),2)</f>
        <v>4.89</v>
      </c>
      <c r="G22" s="89" t="n">
        <v>314.38</v>
      </c>
      <c r="H22" s="90" t="n">
        <f aca="false">ROUND((N22*(G22/M22)),2)</f>
        <v>405.52</v>
      </c>
      <c r="I22" s="89" t="n">
        <v>5.3</v>
      </c>
      <c r="J22" s="90" t="n">
        <f aca="false">ROUND((L22/D22),2)</f>
        <v>6.84</v>
      </c>
      <c r="K22" s="89" t="n">
        <v>439.63</v>
      </c>
      <c r="L22" s="90" t="n">
        <f aca="false">ROUND((N22*(K22/M22)),2)</f>
        <v>567.07</v>
      </c>
      <c r="M22" s="89" t="n">
        <v>754.01</v>
      </c>
      <c r="N22" s="90" t="n">
        <f aca="false">ROUND((P22/(1+F$5)),2)</f>
        <v>972.59</v>
      </c>
      <c r="O22" s="89" t="n">
        <v>972.59</v>
      </c>
      <c r="P22" s="90" t="n">
        <f aca="false">ROUND((O22*(1-F$10)),2)</f>
        <v>972.59</v>
      </c>
      <c r="Q22" s="84"/>
    </row>
    <row r="23" customFormat="false" ht="15" hidden="false" customHeight="false" outlineLevel="0" collapsed="false">
      <c r="A23" s="92" t="s">
        <v>72</v>
      </c>
      <c r="B23" s="92"/>
      <c r="C23" s="92"/>
      <c r="D23" s="92"/>
      <c r="E23" s="92"/>
      <c r="F23" s="92" t="e">
        <f aca="false">ROUND((H23/D23),2)</f>
        <v>#DIV/0!</v>
      </c>
      <c r="G23" s="92"/>
      <c r="H23" s="92" t="n">
        <f aca="false">ROUND((N23*(G23/M23)),2)</f>
        <v>0</v>
      </c>
      <c r="I23" s="92"/>
      <c r="J23" s="92" t="e">
        <f aca="false">ROUND((L23/D23),2)</f>
        <v>#VALUE!</v>
      </c>
      <c r="K23" s="92"/>
      <c r="L23" s="93" t="s">
        <v>25</v>
      </c>
      <c r="M23" s="94" t="n">
        <v>18713.99</v>
      </c>
      <c r="N23" s="93" t="n">
        <f aca="false">SUM(N15:N22)</f>
        <v>24139.13</v>
      </c>
      <c r="O23" s="94" t="n">
        <v>24139.13</v>
      </c>
      <c r="P23" s="93" t="n">
        <f aca="false">SUM(P15:P22)</f>
        <v>24139.13</v>
      </c>
      <c r="Q23" s="84"/>
    </row>
    <row r="24" customFormat="false" ht="25.7" hidden="false" customHeight="true" outlineLevel="0" collapsed="false">
      <c r="A24" s="82" t="n">
        <v>2</v>
      </c>
      <c r="B24" s="83" t="s">
        <v>73</v>
      </c>
      <c r="C24" s="83"/>
      <c r="D24" s="83"/>
      <c r="E24" s="83"/>
      <c r="F24" s="83" t="s">
        <v>25</v>
      </c>
      <c r="G24" s="83"/>
      <c r="H24" s="83" t="s">
        <v>25</v>
      </c>
      <c r="I24" s="83" t="s">
        <v>25</v>
      </c>
      <c r="J24" s="83" t="s">
        <v>25</v>
      </c>
      <c r="K24" s="83"/>
      <c r="L24" s="83" t="s">
        <v>25</v>
      </c>
      <c r="M24" s="83"/>
      <c r="N24" s="83" t="s">
        <v>25</v>
      </c>
      <c r="O24" s="83" t="s">
        <v>25</v>
      </c>
      <c r="P24" s="83" t="s">
        <v>25</v>
      </c>
      <c r="Q24" s="84"/>
    </row>
    <row r="25" customFormat="false" ht="48.2" hidden="false" customHeight="true" outlineLevel="0" collapsed="false">
      <c r="A25" s="87" t="s">
        <v>74</v>
      </c>
      <c r="B25" s="95" t="s">
        <v>75</v>
      </c>
      <c r="C25" s="96" t="s">
        <v>76</v>
      </c>
      <c r="D25" s="97" t="n">
        <v>12.05</v>
      </c>
      <c r="E25" s="98" t="n">
        <v>89.06</v>
      </c>
      <c r="F25" s="90" t="n">
        <f aca="false">ROUND((H25/D25),2)</f>
        <v>114.88</v>
      </c>
      <c r="G25" s="89" t="n">
        <v>1073.17</v>
      </c>
      <c r="H25" s="90" t="n">
        <f aca="false">ROUND((N25*(G25/M25)),2)</f>
        <v>1384.28</v>
      </c>
      <c r="I25" s="89" t="n">
        <v>15.38</v>
      </c>
      <c r="J25" s="90" t="n">
        <f aca="false">ROUND((L25/D25),2)</f>
        <v>19.84</v>
      </c>
      <c r="K25" s="89" t="n">
        <v>185.32</v>
      </c>
      <c r="L25" s="90" t="n">
        <f aca="false">ROUND((N25*(K25/M25)),2)</f>
        <v>239.04</v>
      </c>
      <c r="M25" s="89" t="n">
        <v>1258.49</v>
      </c>
      <c r="N25" s="90" t="n">
        <f aca="false">ROUND((P25/(1+F$5)),2)</f>
        <v>1623.32</v>
      </c>
      <c r="O25" s="89" t="n">
        <v>1623.32</v>
      </c>
      <c r="P25" s="90" t="n">
        <f aca="false">ROUND((O25*(1-F$10)),2)</f>
        <v>1623.32</v>
      </c>
      <c r="Q25" s="84"/>
    </row>
    <row r="26" customFormat="false" ht="49.25" hidden="false" customHeight="true" outlineLevel="0" collapsed="false">
      <c r="A26" s="87" t="s">
        <v>77</v>
      </c>
      <c r="B26" s="95" t="s">
        <v>78</v>
      </c>
      <c r="C26" s="96" t="s">
        <v>79</v>
      </c>
      <c r="D26" s="97" t="n">
        <v>78</v>
      </c>
      <c r="E26" s="98" t="n">
        <v>18.32</v>
      </c>
      <c r="F26" s="90" t="n">
        <f aca="false">ROUND((H26/D26),2)</f>
        <v>23.63</v>
      </c>
      <c r="G26" s="89" t="n">
        <v>1428.96</v>
      </c>
      <c r="H26" s="90" t="n">
        <f aca="false">ROUND((N26*(G26/M26)),2)</f>
        <v>1843.21</v>
      </c>
      <c r="I26" s="89" t="n">
        <v>19.58</v>
      </c>
      <c r="J26" s="90" t="n">
        <f aca="false">ROUND((L26/D26),2)</f>
        <v>25.26</v>
      </c>
      <c r="K26" s="89" t="n">
        <v>1527.24</v>
      </c>
      <c r="L26" s="90" t="n">
        <f aca="false">ROUND((N26*(K26/M26)),2)</f>
        <v>1969.99</v>
      </c>
      <c r="M26" s="89" t="n">
        <v>2956.2</v>
      </c>
      <c r="N26" s="90" t="n">
        <f aca="false">ROUND((P26/(1+F$5)),2)</f>
        <v>3813.2</v>
      </c>
      <c r="O26" s="89" t="n">
        <v>3813.2</v>
      </c>
      <c r="P26" s="90" t="n">
        <f aca="false">ROUND((O26*(1-F$10)),2)</f>
        <v>3813.2</v>
      </c>
      <c r="Q26" s="84"/>
    </row>
    <row r="27" customFormat="false" ht="34.25" hidden="false" customHeight="true" outlineLevel="0" collapsed="false">
      <c r="A27" s="87" t="s">
        <v>80</v>
      </c>
      <c r="B27" s="95" t="s">
        <v>81</v>
      </c>
      <c r="C27" s="96" t="s">
        <v>58</v>
      </c>
      <c r="D27" s="97" t="n">
        <v>8.92</v>
      </c>
      <c r="E27" s="98" t="n">
        <v>8.8</v>
      </c>
      <c r="F27" s="90" t="n">
        <f aca="false">ROUND((H27/D27),2)</f>
        <v>11.35</v>
      </c>
      <c r="G27" s="89" t="n">
        <v>78.49</v>
      </c>
      <c r="H27" s="90" t="n">
        <f aca="false">ROUND((N27*(G27/M27)),2)</f>
        <v>101.24</v>
      </c>
      <c r="I27" s="89" t="n">
        <v>11.78</v>
      </c>
      <c r="J27" s="90" t="n">
        <f aca="false">ROUND((L27/D27),2)</f>
        <v>15.19</v>
      </c>
      <c r="K27" s="89" t="n">
        <v>105.07</v>
      </c>
      <c r="L27" s="90" t="n">
        <f aca="false">ROUND((N27*(K27/M27)),2)</f>
        <v>135.53</v>
      </c>
      <c r="M27" s="89" t="n">
        <v>183.56</v>
      </c>
      <c r="N27" s="90" t="n">
        <f aca="false">ROUND((P27/(1+F$5)),2)</f>
        <v>236.77</v>
      </c>
      <c r="O27" s="89" t="n">
        <v>236.77</v>
      </c>
      <c r="P27" s="90" t="n">
        <f aca="false">ROUND((O27*(1-F$10)),2)</f>
        <v>236.77</v>
      </c>
      <c r="Q27" s="84"/>
    </row>
    <row r="28" customFormat="false" ht="41.75" hidden="false" customHeight="true" outlineLevel="0" collapsed="false">
      <c r="A28" s="87" t="s">
        <v>82</v>
      </c>
      <c r="B28" s="95" t="s">
        <v>83</v>
      </c>
      <c r="C28" s="96" t="s">
        <v>76</v>
      </c>
      <c r="D28" s="97" t="n">
        <v>5.14</v>
      </c>
      <c r="E28" s="98" t="n">
        <v>47.39</v>
      </c>
      <c r="F28" s="90" t="n">
        <f aca="false">ROUND((H28/D28),2)</f>
        <v>61.13</v>
      </c>
      <c r="G28" s="89" t="n">
        <v>243.58</v>
      </c>
      <c r="H28" s="90" t="n">
        <f aca="false">ROUND((N28*(G28/M28)),2)</f>
        <v>314.19</v>
      </c>
      <c r="I28" s="89" t="n">
        <v>258.14</v>
      </c>
      <c r="J28" s="90" t="n">
        <f aca="false">ROUND((L28/D28),2)</f>
        <v>332.97</v>
      </c>
      <c r="K28" s="89" t="n">
        <v>1326.83</v>
      </c>
      <c r="L28" s="90" t="n">
        <f aca="false">ROUND((N28*(K28/M28)),2)</f>
        <v>1711.48</v>
      </c>
      <c r="M28" s="89" t="n">
        <v>1570.41</v>
      </c>
      <c r="N28" s="90" t="n">
        <f aca="false">ROUND((P28/(1+F$5)),2)</f>
        <v>2025.67</v>
      </c>
      <c r="O28" s="89" t="n">
        <v>2025.67</v>
      </c>
      <c r="P28" s="90" t="n">
        <f aca="false">ROUND((O28*(1-F$10)),2)</f>
        <v>2025.67</v>
      </c>
      <c r="Q28" s="84"/>
    </row>
    <row r="29" customFormat="false" ht="36.4" hidden="false" customHeight="true" outlineLevel="0" collapsed="false">
      <c r="A29" s="87" t="s">
        <v>84</v>
      </c>
      <c r="B29" s="95" t="s">
        <v>85</v>
      </c>
      <c r="C29" s="96" t="s">
        <v>58</v>
      </c>
      <c r="D29" s="97" t="n">
        <v>24.73</v>
      </c>
      <c r="E29" s="98" t="n">
        <v>106.32</v>
      </c>
      <c r="F29" s="90" t="n">
        <f aca="false">ROUND((H29/D29),2)</f>
        <v>137.14</v>
      </c>
      <c r="G29" s="89" t="n">
        <v>2629.29</v>
      </c>
      <c r="H29" s="90" t="n">
        <f aca="false">ROUND((N29*(G29/M29)),2)</f>
        <v>3391.52</v>
      </c>
      <c r="I29" s="89" t="n">
        <v>81.9</v>
      </c>
      <c r="J29" s="90" t="n">
        <f aca="false">ROUND((L29/D29),2)</f>
        <v>105.64</v>
      </c>
      <c r="K29" s="89" t="n">
        <v>2025.38</v>
      </c>
      <c r="L29" s="90" t="n">
        <f aca="false">ROUND((N29*(K29/M29)),2)</f>
        <v>2612.53</v>
      </c>
      <c r="M29" s="89" t="n">
        <v>4654.67</v>
      </c>
      <c r="N29" s="90" t="n">
        <f aca="false">ROUND((P29/(1+F$5)),2)</f>
        <v>6004.05</v>
      </c>
      <c r="O29" s="89" t="n">
        <v>6004.05</v>
      </c>
      <c r="P29" s="90" t="n">
        <f aca="false">ROUND((O29*(1-F$10)),2)</f>
        <v>6004.05</v>
      </c>
      <c r="Q29" s="84"/>
    </row>
    <row r="30" customFormat="false" ht="36.4" hidden="false" customHeight="true" outlineLevel="0" collapsed="false">
      <c r="A30" s="87" t="s">
        <v>86</v>
      </c>
      <c r="B30" s="99" t="s">
        <v>87</v>
      </c>
      <c r="C30" s="96" t="s">
        <v>88</v>
      </c>
      <c r="D30" s="97" t="n">
        <v>16.72</v>
      </c>
      <c r="E30" s="98" t="n">
        <v>5.44</v>
      </c>
      <c r="F30" s="90" t="n">
        <f aca="false">ROUND((H30/D30),2)</f>
        <v>7.02</v>
      </c>
      <c r="G30" s="89" t="n">
        <v>90.95</v>
      </c>
      <c r="H30" s="90" t="n">
        <f aca="false">ROUND((N30*(G30/M30)),2)</f>
        <v>117.31</v>
      </c>
      <c r="I30" s="89" t="n">
        <v>6.07</v>
      </c>
      <c r="J30" s="90" t="n">
        <f aca="false">ROUND((L30/D30),2)</f>
        <v>7.83</v>
      </c>
      <c r="K30" s="89" t="n">
        <v>101.49</v>
      </c>
      <c r="L30" s="90" t="n">
        <f aca="false">ROUND((N30*(K30/M30)),2)</f>
        <v>130.91</v>
      </c>
      <c r="M30" s="89" t="n">
        <v>192.44</v>
      </c>
      <c r="N30" s="90" t="n">
        <f aca="false">ROUND((P30/(1+F$5)),2)</f>
        <v>248.22</v>
      </c>
      <c r="O30" s="89" t="n">
        <v>248.22</v>
      </c>
      <c r="P30" s="90" t="n">
        <f aca="false">ROUND((O30*(1-F$10)),2)</f>
        <v>248.22</v>
      </c>
      <c r="Q30" s="84"/>
    </row>
    <row r="31" customFormat="false" ht="37.5" hidden="false" customHeight="true" outlineLevel="0" collapsed="false">
      <c r="A31" s="87" t="s">
        <v>89</v>
      </c>
      <c r="B31" s="99" t="s">
        <v>90</v>
      </c>
      <c r="C31" s="96" t="s">
        <v>88</v>
      </c>
      <c r="D31" s="97" t="n">
        <v>12.36</v>
      </c>
      <c r="E31" s="98" t="n">
        <v>3.88</v>
      </c>
      <c r="F31" s="90" t="n">
        <f aca="false">ROUND((H31/D31),2)</f>
        <v>5</v>
      </c>
      <c r="G31" s="89" t="n">
        <v>47.95</v>
      </c>
      <c r="H31" s="90" t="n">
        <f aca="false">ROUND((N31*(G31/M31)),2)</f>
        <v>61.85</v>
      </c>
      <c r="I31" s="89" t="n">
        <v>6.05</v>
      </c>
      <c r="J31" s="90" t="n">
        <f aca="false">ROUND((L31/D31),2)</f>
        <v>7.8</v>
      </c>
      <c r="K31" s="89" t="n">
        <v>74.77</v>
      </c>
      <c r="L31" s="90" t="n">
        <f aca="false">ROUND((N31*(K31/M31)),2)</f>
        <v>96.44</v>
      </c>
      <c r="M31" s="89" t="n">
        <v>122.72</v>
      </c>
      <c r="N31" s="90" t="n">
        <f aca="false">ROUND((P31/(1+F$5)),2)</f>
        <v>158.29</v>
      </c>
      <c r="O31" s="89" t="n">
        <v>158.29</v>
      </c>
      <c r="P31" s="90" t="n">
        <f aca="false">ROUND((O31*(1-F$10)),2)</f>
        <v>158.29</v>
      </c>
      <c r="Q31" s="84"/>
    </row>
    <row r="32" customFormat="false" ht="38.55" hidden="false" customHeight="true" outlineLevel="0" collapsed="false">
      <c r="A32" s="87" t="s">
        <v>91</v>
      </c>
      <c r="B32" s="95" t="s">
        <v>92</v>
      </c>
      <c r="C32" s="96" t="s">
        <v>88</v>
      </c>
      <c r="D32" s="97" t="n">
        <v>47</v>
      </c>
      <c r="E32" s="98" t="n">
        <v>2.77</v>
      </c>
      <c r="F32" s="90" t="n">
        <f aca="false">ROUND((H32/D32),2)</f>
        <v>3.57</v>
      </c>
      <c r="G32" s="89" t="n">
        <v>130.19</v>
      </c>
      <c r="H32" s="90" t="n">
        <f aca="false">ROUND((N32*(G32/M32)),2)</f>
        <v>167.93</v>
      </c>
      <c r="I32" s="89" t="n">
        <v>6.7</v>
      </c>
      <c r="J32" s="90" t="n">
        <f aca="false">ROUND((L32/D32),2)</f>
        <v>8.64</v>
      </c>
      <c r="K32" s="89" t="n">
        <v>314.9</v>
      </c>
      <c r="L32" s="90" t="n">
        <f aca="false">ROUND((N32*(K32/M32)),2)</f>
        <v>406.19</v>
      </c>
      <c r="M32" s="89" t="n">
        <v>445.09</v>
      </c>
      <c r="N32" s="90" t="n">
        <f aca="false">ROUND((P32/(1+F$5)),2)</f>
        <v>574.12</v>
      </c>
      <c r="O32" s="89" t="n">
        <v>574.12</v>
      </c>
      <c r="P32" s="90" t="n">
        <f aca="false">ROUND((O32*(1-F$10)),2)</f>
        <v>574.12</v>
      </c>
      <c r="Q32" s="84"/>
    </row>
    <row r="33" customFormat="false" ht="37.5" hidden="false" customHeight="true" outlineLevel="0" collapsed="false">
      <c r="A33" s="87" t="s">
        <v>93</v>
      </c>
      <c r="B33" s="95" t="s">
        <v>94</v>
      </c>
      <c r="C33" s="96" t="s">
        <v>88</v>
      </c>
      <c r="D33" s="97" t="n">
        <v>83.8</v>
      </c>
      <c r="E33" s="98" t="n">
        <v>2.06</v>
      </c>
      <c r="F33" s="90" t="n">
        <f aca="false">ROUND((H33/D33),2)</f>
        <v>2.66</v>
      </c>
      <c r="G33" s="89" t="n">
        <v>172.62</v>
      </c>
      <c r="H33" s="90" t="n">
        <f aca="false">ROUND((N33*(G33/M33)),2)</f>
        <v>222.66</v>
      </c>
      <c r="I33" s="89" t="n">
        <v>5.66</v>
      </c>
      <c r="J33" s="90" t="n">
        <f aca="false">ROUND((L33/D33),2)</f>
        <v>7.3</v>
      </c>
      <c r="K33" s="89" t="n">
        <v>474.3</v>
      </c>
      <c r="L33" s="90" t="n">
        <f aca="false">ROUND((N33*(K33/M33)),2)</f>
        <v>611.8</v>
      </c>
      <c r="M33" s="89" t="n">
        <v>646.92</v>
      </c>
      <c r="N33" s="90" t="n">
        <f aca="false">ROUND((P33/(1+F$5)),2)</f>
        <v>834.46</v>
      </c>
      <c r="O33" s="89" t="n">
        <v>834.46</v>
      </c>
      <c r="P33" s="90" t="n">
        <f aca="false">ROUND((O33*(1-F$10)),2)</f>
        <v>834.46</v>
      </c>
      <c r="Q33" s="84"/>
    </row>
    <row r="34" customFormat="false" ht="34.25" hidden="false" customHeight="true" outlineLevel="0" collapsed="false">
      <c r="A34" s="87" t="s">
        <v>95</v>
      </c>
      <c r="B34" s="95" t="s">
        <v>96</v>
      </c>
      <c r="C34" s="96" t="s">
        <v>88</v>
      </c>
      <c r="D34" s="97" t="n">
        <v>20.55</v>
      </c>
      <c r="E34" s="98" t="n">
        <v>1.52</v>
      </c>
      <c r="F34" s="90" t="n">
        <f aca="false">ROUND((H34/D34),2)</f>
        <v>1.96</v>
      </c>
      <c r="G34" s="89" t="n">
        <v>31.23</v>
      </c>
      <c r="H34" s="90" t="n">
        <f aca="false">ROUND((N34*(G34/M34)),2)</f>
        <v>40.28</v>
      </c>
      <c r="I34" s="89" t="n">
        <v>5.32</v>
      </c>
      <c r="J34" s="90" t="n">
        <f aca="false">ROUND((L34/D34),2)</f>
        <v>6.86</v>
      </c>
      <c r="K34" s="89" t="n">
        <v>109.32</v>
      </c>
      <c r="L34" s="90" t="n">
        <f aca="false">ROUND((N34*(K34/M34)),2)</f>
        <v>141.01</v>
      </c>
      <c r="M34" s="89" t="n">
        <v>140.55</v>
      </c>
      <c r="N34" s="90" t="n">
        <f aca="false">ROUND((P34/(1+F$5)),2)</f>
        <v>181.29</v>
      </c>
      <c r="O34" s="89" t="n">
        <v>181.29</v>
      </c>
      <c r="P34" s="90" t="n">
        <f aca="false">ROUND((O34*(1-F$10)),2)</f>
        <v>181.29</v>
      </c>
      <c r="Q34" s="84"/>
    </row>
    <row r="35" customFormat="false" ht="19.25" hidden="false" customHeight="true" outlineLevel="0" collapsed="false">
      <c r="A35" s="87" t="s">
        <v>97</v>
      </c>
      <c r="B35" s="95" t="s">
        <v>98</v>
      </c>
      <c r="C35" s="96" t="s">
        <v>76</v>
      </c>
      <c r="D35" s="97" t="n">
        <v>8.82</v>
      </c>
      <c r="E35" s="98" t="n">
        <v>28.66</v>
      </c>
      <c r="F35" s="90" t="n">
        <f aca="false">ROUND((H35/D35),2)</f>
        <v>36.97</v>
      </c>
      <c r="G35" s="89" t="n">
        <v>252.78</v>
      </c>
      <c r="H35" s="90" t="n">
        <f aca="false">ROUND((N35*(G35/M35)),2)</f>
        <v>326.06</v>
      </c>
      <c r="I35" s="89" t="n">
        <v>5.63</v>
      </c>
      <c r="J35" s="90" t="n">
        <f aca="false">ROUND((L35/D35),2)</f>
        <v>7.26</v>
      </c>
      <c r="K35" s="89" t="n">
        <v>49.65</v>
      </c>
      <c r="L35" s="90" t="n">
        <f aca="false">ROUND((N35*(K35/M35)),2)</f>
        <v>64.04</v>
      </c>
      <c r="M35" s="89" t="n">
        <v>302.43</v>
      </c>
      <c r="N35" s="90" t="n">
        <f aca="false">ROUND((P35/(1+F$5)),2)</f>
        <v>390.1</v>
      </c>
      <c r="O35" s="89" t="n">
        <v>390.1</v>
      </c>
      <c r="P35" s="90" t="n">
        <f aca="false">ROUND((O35*(1-F$10)),2)</f>
        <v>390.1</v>
      </c>
      <c r="Q35" s="84"/>
    </row>
    <row r="36" customFormat="false" ht="15" hidden="false" customHeight="false" outlineLevel="0" collapsed="false">
      <c r="A36" s="92" t="s">
        <v>99</v>
      </c>
      <c r="B36" s="92"/>
      <c r="C36" s="92"/>
      <c r="D36" s="92"/>
      <c r="E36" s="92"/>
      <c r="F36" s="92" t="e">
        <f aca="false">ROUND((H36/D36),2)</f>
        <v>#DIV/0!</v>
      </c>
      <c r="G36" s="92"/>
      <c r="H36" s="92" t="n">
        <f aca="false">ROUND((N36*(G36/M36)),2)</f>
        <v>0</v>
      </c>
      <c r="I36" s="92"/>
      <c r="J36" s="92" t="e">
        <f aca="false">ROUND((L36/D36),2)</f>
        <v>#VALUE!</v>
      </c>
      <c r="K36" s="92"/>
      <c r="L36" s="93" t="s">
        <v>25</v>
      </c>
      <c r="M36" s="94" t="n">
        <v>12473.48</v>
      </c>
      <c r="N36" s="93" t="n">
        <f aca="false">SUM(N25:N35)</f>
        <v>16089.49</v>
      </c>
      <c r="O36" s="94" t="n">
        <v>16089.49</v>
      </c>
      <c r="P36" s="93" t="n">
        <f aca="false">SUM(P25:P35)</f>
        <v>16089.49</v>
      </c>
      <c r="Q36" s="84"/>
    </row>
    <row r="37" customFormat="false" ht="15" hidden="false" customHeight="false" outlineLevel="0" collapsed="false">
      <c r="A37" s="100" t="n">
        <v>3</v>
      </c>
      <c r="B37" s="83" t="s">
        <v>100</v>
      </c>
      <c r="C37" s="83"/>
      <c r="D37" s="83"/>
      <c r="E37" s="83"/>
      <c r="F37" s="83" t="e">
        <f aca="false">ROUND((H37/D37),2)</f>
        <v>#DIV/0!</v>
      </c>
      <c r="G37" s="83"/>
      <c r="H37" s="83" t="e">
        <f aca="false">ROUND((N37*(G37/M37)),2)</f>
        <v>#DIV/0!</v>
      </c>
      <c r="I37" s="83"/>
      <c r="J37" s="83" t="e">
        <f aca="false">ROUND((L37/D37),2)</f>
        <v>#DIV/0!</v>
      </c>
      <c r="K37" s="83"/>
      <c r="L37" s="83" t="e">
        <f aca="false">ROUND((N37*(K37/M37)),2)</f>
        <v>#DIV/0!</v>
      </c>
      <c r="M37" s="83"/>
      <c r="N37" s="83" t="n">
        <f aca="false">ROUND((P37/(1+F$5)),2)</f>
        <v>0</v>
      </c>
      <c r="O37" s="83"/>
      <c r="P37" s="83" t="n">
        <f aca="false">ROUND((O37*(1-F$10)),2)</f>
        <v>0</v>
      </c>
      <c r="Q37" s="84"/>
    </row>
    <row r="38" customFormat="false" ht="45" hidden="false" customHeight="true" outlineLevel="0" collapsed="false">
      <c r="A38" s="87" t="s">
        <v>101</v>
      </c>
      <c r="B38" s="99" t="s">
        <v>102</v>
      </c>
      <c r="C38" s="101" t="s">
        <v>76</v>
      </c>
      <c r="D38" s="102" t="n">
        <v>2.08</v>
      </c>
      <c r="E38" s="89" t="n">
        <v>73.87</v>
      </c>
      <c r="F38" s="90" t="n">
        <f aca="false">ROUND((H38/D38),2)</f>
        <v>95.28</v>
      </c>
      <c r="G38" s="89" t="n">
        <v>153.64</v>
      </c>
      <c r="H38" s="90" t="n">
        <f aca="false">ROUND((N38*(G38/M38)),2)</f>
        <v>198.18</v>
      </c>
      <c r="I38" s="89" t="n">
        <v>13.19</v>
      </c>
      <c r="J38" s="90" t="n">
        <f aca="false">ROUND((L38/D38),2)</f>
        <v>17.01</v>
      </c>
      <c r="K38" s="89" t="n">
        <v>27.43</v>
      </c>
      <c r="L38" s="90" t="n">
        <f aca="false">ROUND((N38*(K38/M38)),2)</f>
        <v>35.38</v>
      </c>
      <c r="M38" s="89" t="n">
        <v>181.07</v>
      </c>
      <c r="N38" s="90" t="n">
        <f aca="false">ROUND((P38/(1+F$5)),2)</f>
        <v>233.56</v>
      </c>
      <c r="O38" s="89" t="n">
        <v>233.56</v>
      </c>
      <c r="P38" s="90" t="n">
        <f aca="false">ROUND((O38*(1-F$10)),2)</f>
        <v>233.56</v>
      </c>
      <c r="Q38" s="84"/>
    </row>
    <row r="39" customFormat="false" ht="52.5" hidden="false" customHeight="true" outlineLevel="0" collapsed="false">
      <c r="A39" s="87" t="s">
        <v>103</v>
      </c>
      <c r="B39" s="99" t="s">
        <v>104</v>
      </c>
      <c r="C39" s="101" t="s">
        <v>58</v>
      </c>
      <c r="D39" s="102" t="n">
        <v>68.22</v>
      </c>
      <c r="E39" s="89" t="n">
        <v>31.66</v>
      </c>
      <c r="F39" s="90" t="n">
        <f aca="false">ROUND((H39/D39),2)</f>
        <v>40.84</v>
      </c>
      <c r="G39" s="89" t="n">
        <v>2159.84</v>
      </c>
      <c r="H39" s="90" t="n">
        <f aca="false">ROUND((N39*(G39/M39)),2)</f>
        <v>2785.97</v>
      </c>
      <c r="I39" s="89" t="n">
        <v>32.1</v>
      </c>
      <c r="J39" s="90" t="n">
        <f aca="false">ROUND((L39/D39),2)</f>
        <v>41.41</v>
      </c>
      <c r="K39" s="89" t="n">
        <v>2189.86</v>
      </c>
      <c r="L39" s="90" t="n">
        <f aca="false">ROUND((N39*(K39/M39)),2)</f>
        <v>2824.7</v>
      </c>
      <c r="M39" s="89" t="n">
        <v>4349.7</v>
      </c>
      <c r="N39" s="90" t="n">
        <f aca="false">ROUND((P39/(1+F$5)),2)</f>
        <v>5610.67</v>
      </c>
      <c r="O39" s="89" t="n">
        <v>5610.67</v>
      </c>
      <c r="P39" s="90" t="n">
        <f aca="false">ROUND((O39*(1-F$10)),2)</f>
        <v>5610.67</v>
      </c>
      <c r="Q39" s="84"/>
    </row>
    <row r="40" customFormat="false" ht="37.5" hidden="false" customHeight="true" outlineLevel="0" collapsed="false">
      <c r="A40" s="87" t="s">
        <v>105</v>
      </c>
      <c r="B40" s="95" t="s">
        <v>83</v>
      </c>
      <c r="C40" s="96" t="s">
        <v>76</v>
      </c>
      <c r="D40" s="97" t="n">
        <v>3.87</v>
      </c>
      <c r="E40" s="98" t="n">
        <v>47.39</v>
      </c>
      <c r="F40" s="90" t="n">
        <f aca="false">ROUND((H40/D40),2)</f>
        <v>61.12</v>
      </c>
      <c r="G40" s="89" t="n">
        <v>183.39</v>
      </c>
      <c r="H40" s="90" t="n">
        <f aca="false">ROUND((N40*(G40/M40)),2)</f>
        <v>236.55</v>
      </c>
      <c r="I40" s="89" t="n">
        <v>258.14</v>
      </c>
      <c r="J40" s="90" t="n">
        <f aca="false">ROUND((L40/D40),2)</f>
        <v>332.97</v>
      </c>
      <c r="K40" s="89" t="n">
        <v>999</v>
      </c>
      <c r="L40" s="90" t="n">
        <f aca="false">ROUND((N40*(K40/M40)),2)</f>
        <v>1288.61</v>
      </c>
      <c r="M40" s="89" t="n">
        <v>1182.39</v>
      </c>
      <c r="N40" s="90" t="n">
        <f aca="false">ROUND((P40/(1+F$5)),2)</f>
        <v>1525.16</v>
      </c>
      <c r="O40" s="89" t="n">
        <v>1525.16</v>
      </c>
      <c r="P40" s="90" t="n">
        <f aca="false">ROUND((O40*(1-F$10)),2)</f>
        <v>1525.16</v>
      </c>
      <c r="Q40" s="84"/>
    </row>
    <row r="41" customFormat="false" ht="51.4" hidden="false" customHeight="true" outlineLevel="0" collapsed="false">
      <c r="A41" s="87" t="s">
        <v>106</v>
      </c>
      <c r="B41" s="99" t="s">
        <v>87</v>
      </c>
      <c r="C41" s="96" t="s">
        <v>88</v>
      </c>
      <c r="D41" s="97" t="n">
        <v>62.45</v>
      </c>
      <c r="E41" s="98" t="n">
        <v>5.44</v>
      </c>
      <c r="F41" s="90" t="n">
        <f aca="false">ROUND((H41/D41),2)</f>
        <v>7.02</v>
      </c>
      <c r="G41" s="89" t="n">
        <v>339.72</v>
      </c>
      <c r="H41" s="90" t="n">
        <f aca="false">ROUND((N41*(G41/M41)),2)</f>
        <v>438.2</v>
      </c>
      <c r="I41" s="89" t="n">
        <v>6.07</v>
      </c>
      <c r="J41" s="90" t="n">
        <f aca="false">ROUND((L41/D41),2)</f>
        <v>7.83</v>
      </c>
      <c r="K41" s="89" t="n">
        <v>379.07</v>
      </c>
      <c r="L41" s="90" t="n">
        <f aca="false">ROUND((N41*(K41/M41)),2)</f>
        <v>488.96</v>
      </c>
      <c r="M41" s="89" t="n">
        <v>718.79</v>
      </c>
      <c r="N41" s="90" t="n">
        <f aca="false">ROUND((P41/(1+F$5)),2)</f>
        <v>927.16</v>
      </c>
      <c r="O41" s="89" t="n">
        <v>927.16</v>
      </c>
      <c r="P41" s="90" t="n">
        <f aca="false">ROUND((O41*(1-F$10)),2)</f>
        <v>927.16</v>
      </c>
      <c r="Q41" s="84"/>
    </row>
    <row r="42" customFormat="false" ht="36.4" hidden="false" customHeight="true" outlineLevel="0" collapsed="false">
      <c r="A42" s="87" t="s">
        <v>107</v>
      </c>
      <c r="B42" s="99" t="s">
        <v>90</v>
      </c>
      <c r="C42" s="96" t="s">
        <v>88</v>
      </c>
      <c r="D42" s="97" t="n">
        <v>0.27</v>
      </c>
      <c r="E42" s="98" t="n">
        <v>3.88</v>
      </c>
      <c r="F42" s="90" t="n">
        <f aca="false">ROUND((H42/D42),2)</f>
        <v>4.96</v>
      </c>
      <c r="G42" s="89" t="n">
        <v>1.04</v>
      </c>
      <c r="H42" s="90" t="n">
        <f aca="false">ROUND((N42*(G42/M42)),2)</f>
        <v>1.34</v>
      </c>
      <c r="I42" s="89" t="n">
        <v>6.05</v>
      </c>
      <c r="J42" s="90" t="n">
        <f aca="false">ROUND((L42/D42),2)</f>
        <v>7.78</v>
      </c>
      <c r="K42" s="89" t="n">
        <v>1.63</v>
      </c>
      <c r="L42" s="90" t="n">
        <f aca="false">ROUND((N42*(K42/M42)),2)</f>
        <v>2.1</v>
      </c>
      <c r="M42" s="89" t="n">
        <v>2.67</v>
      </c>
      <c r="N42" s="90" t="n">
        <f aca="false">ROUND((P42/(1+F$5)),2)</f>
        <v>3.44</v>
      </c>
      <c r="O42" s="89" t="n">
        <v>3.44</v>
      </c>
      <c r="P42" s="90" t="n">
        <f aca="false">ROUND((O42*(1-F$10)),2)</f>
        <v>3.44</v>
      </c>
      <c r="Q42" s="84"/>
    </row>
    <row r="43" customFormat="false" ht="32.1" hidden="false" customHeight="true" outlineLevel="0" collapsed="false">
      <c r="A43" s="87" t="s">
        <v>108</v>
      </c>
      <c r="B43" s="95" t="s">
        <v>92</v>
      </c>
      <c r="C43" s="96" t="s">
        <v>88</v>
      </c>
      <c r="D43" s="97" t="n">
        <v>47.2</v>
      </c>
      <c r="E43" s="98" t="n">
        <v>2.77</v>
      </c>
      <c r="F43" s="90" t="n">
        <f aca="false">ROUND((H43/D43),2)</f>
        <v>3.57</v>
      </c>
      <c r="G43" s="89" t="n">
        <v>130.74</v>
      </c>
      <c r="H43" s="90" t="n">
        <f aca="false">ROUND((N43*(G43/M43)),2)</f>
        <v>168.64</v>
      </c>
      <c r="I43" s="89" t="n">
        <v>6.7</v>
      </c>
      <c r="J43" s="90" t="n">
        <f aca="false">ROUND((L43/D43),2)</f>
        <v>8.64</v>
      </c>
      <c r="K43" s="89" t="n">
        <v>316.24</v>
      </c>
      <c r="L43" s="90" t="n">
        <f aca="false">ROUND((N43*(K43/M43)),2)</f>
        <v>407.91</v>
      </c>
      <c r="M43" s="89" t="n">
        <v>446.98</v>
      </c>
      <c r="N43" s="90" t="n">
        <f aca="false">ROUND((P43/(1+F$5)),2)</f>
        <v>576.55</v>
      </c>
      <c r="O43" s="89" t="n">
        <v>576.55</v>
      </c>
      <c r="P43" s="90" t="n">
        <f aca="false">ROUND((O43*(1-F$10)),2)</f>
        <v>576.55</v>
      </c>
      <c r="Q43" s="84"/>
    </row>
    <row r="44" customFormat="false" ht="35.35" hidden="false" customHeight="true" outlineLevel="0" collapsed="false">
      <c r="A44" s="87" t="s">
        <v>109</v>
      </c>
      <c r="B44" s="95" t="s">
        <v>94</v>
      </c>
      <c r="C44" s="96" t="s">
        <v>88</v>
      </c>
      <c r="D44" s="97" t="n">
        <v>133.8</v>
      </c>
      <c r="E44" s="98" t="n">
        <v>2.06</v>
      </c>
      <c r="F44" s="90" t="n">
        <f aca="false">ROUND((H44/D44),2)</f>
        <v>2.66</v>
      </c>
      <c r="G44" s="89" t="n">
        <v>275.62</v>
      </c>
      <c r="H44" s="90" t="n">
        <f aca="false">ROUND((N44*(G44/M44)),2)</f>
        <v>355.52</v>
      </c>
      <c r="I44" s="89" t="n">
        <v>5.66</v>
      </c>
      <c r="J44" s="90" t="n">
        <f aca="false">ROUND((L44/D44),2)</f>
        <v>7.3</v>
      </c>
      <c r="K44" s="89" t="n">
        <v>757.3</v>
      </c>
      <c r="L44" s="90" t="n">
        <f aca="false">ROUND((N44*(K44/M44)),2)</f>
        <v>976.84</v>
      </c>
      <c r="M44" s="89" t="n">
        <v>1032.92</v>
      </c>
      <c r="N44" s="90" t="n">
        <f aca="false">ROUND((P44/(1+F$5)),2)</f>
        <v>1332.36</v>
      </c>
      <c r="O44" s="89" t="n">
        <v>1332.36</v>
      </c>
      <c r="P44" s="90" t="n">
        <f aca="false">ROUND((O44*(1-F$10)),2)</f>
        <v>1332.36</v>
      </c>
      <c r="Q44" s="84"/>
    </row>
    <row r="45" customFormat="false" ht="31.05" hidden="false" customHeight="true" outlineLevel="0" collapsed="false">
      <c r="A45" s="87" t="s">
        <v>110</v>
      </c>
      <c r="B45" s="95" t="s">
        <v>96</v>
      </c>
      <c r="C45" s="96" t="s">
        <v>88</v>
      </c>
      <c r="D45" s="97" t="n">
        <v>41.6</v>
      </c>
      <c r="E45" s="98" t="n">
        <v>1.52</v>
      </c>
      <c r="F45" s="90" t="n">
        <f aca="false">ROUND((H45/D45),2)</f>
        <v>1.96</v>
      </c>
      <c r="G45" s="89" t="n">
        <v>63.23</v>
      </c>
      <c r="H45" s="90" t="n">
        <f aca="false">ROUND((N45*(G45/M45)),2)</f>
        <v>81.56</v>
      </c>
      <c r="I45" s="89" t="n">
        <v>5.32</v>
      </c>
      <c r="J45" s="90" t="n">
        <f aca="false">ROUND((L45/D45),2)</f>
        <v>6.86</v>
      </c>
      <c r="K45" s="89" t="n">
        <v>221.31</v>
      </c>
      <c r="L45" s="90" t="n">
        <f aca="false">ROUND((N45*(K45/M45)),2)</f>
        <v>285.46</v>
      </c>
      <c r="M45" s="89" t="n">
        <v>284.54</v>
      </c>
      <c r="N45" s="90" t="n">
        <f aca="false">ROUND((P45/(1+F$5)),2)</f>
        <v>367.02</v>
      </c>
      <c r="O45" s="89" t="n">
        <v>367.02</v>
      </c>
      <c r="P45" s="90" t="n">
        <f aca="false">ROUND((O45*(1-F$10)),2)</f>
        <v>367.02</v>
      </c>
      <c r="Q45" s="84"/>
    </row>
    <row r="46" customFormat="false" ht="15" hidden="false" customHeight="false" outlineLevel="0" collapsed="false">
      <c r="A46" s="92" t="s">
        <v>111</v>
      </c>
      <c r="B46" s="92"/>
      <c r="C46" s="92"/>
      <c r="D46" s="92"/>
      <c r="E46" s="92"/>
      <c r="F46" s="92" t="e">
        <f aca="false">ROUND((H46/D46),2)</f>
        <v>#DIV/0!</v>
      </c>
      <c r="G46" s="92"/>
      <c r="H46" s="92" t="n">
        <f aca="false">ROUND((N46*(G46/M46)),2)</f>
        <v>0</v>
      </c>
      <c r="I46" s="92"/>
      <c r="J46" s="92" t="e">
        <f aca="false">ROUND((L46/D46),2)</f>
        <v>#VALUE!</v>
      </c>
      <c r="K46" s="92"/>
      <c r="L46" s="93" t="s">
        <v>25</v>
      </c>
      <c r="M46" s="94" t="n">
        <f aca="false">SUM(M38:M45)</f>
        <v>8199.06</v>
      </c>
      <c r="N46" s="93" t="n">
        <f aca="false">SUM(N38:N45)</f>
        <v>10575.92</v>
      </c>
      <c r="O46" s="94" t="n">
        <f aca="false">SUM(O38:O45)</f>
        <v>10575.92</v>
      </c>
      <c r="P46" s="93" t="n">
        <f aca="false">SUM(P38:P45)</f>
        <v>10575.92</v>
      </c>
      <c r="Q46" s="84"/>
    </row>
    <row r="47" customFormat="false" ht="15" hidden="false" customHeight="false" outlineLevel="0" collapsed="false">
      <c r="A47" s="100" t="n">
        <v>4</v>
      </c>
      <c r="B47" s="103" t="s">
        <v>112</v>
      </c>
      <c r="C47" s="103"/>
      <c r="D47" s="103"/>
      <c r="E47" s="103"/>
      <c r="F47" s="103" t="e">
        <f aca="false">ROUND((H47/D47),2)</f>
        <v>#DIV/0!</v>
      </c>
      <c r="G47" s="103"/>
      <c r="H47" s="103" t="e">
        <f aca="false">ROUND((N47*(G47/M47)),2)</f>
        <v>#DIV/0!</v>
      </c>
      <c r="I47" s="103"/>
      <c r="J47" s="103" t="e">
        <f aca="false">ROUND((L47/D47),2)</f>
        <v>#DIV/0!</v>
      </c>
      <c r="K47" s="103"/>
      <c r="L47" s="103" t="e">
        <f aca="false">ROUND((N47*(K47/M47)),2)</f>
        <v>#DIV/0!</v>
      </c>
      <c r="M47" s="103"/>
      <c r="N47" s="103" t="n">
        <f aca="false">ROUND((P47/(1+F$5)),2)</f>
        <v>0</v>
      </c>
      <c r="O47" s="103"/>
      <c r="P47" s="103" t="n">
        <f aca="false">ROUND((O47*(1-F$10)),2)</f>
        <v>0</v>
      </c>
      <c r="Q47" s="84"/>
    </row>
    <row r="48" customFormat="false" ht="33.2" hidden="false" customHeight="true" outlineLevel="0" collapsed="false">
      <c r="A48" s="87" t="s">
        <v>113</v>
      </c>
      <c r="B48" s="95" t="s">
        <v>83</v>
      </c>
      <c r="C48" s="96" t="s">
        <v>76</v>
      </c>
      <c r="D48" s="97" t="n">
        <v>4.58</v>
      </c>
      <c r="E48" s="98" t="n">
        <v>47.39</v>
      </c>
      <c r="F48" s="90" t="n">
        <f aca="false">ROUND((H48/D48),2)</f>
        <v>61.13</v>
      </c>
      <c r="G48" s="89" t="n">
        <v>217.04</v>
      </c>
      <c r="H48" s="90" t="n">
        <f aca="false">ROUND((N48*(G48/M48)),2)</f>
        <v>279.96</v>
      </c>
      <c r="I48" s="89" t="n">
        <v>258.14</v>
      </c>
      <c r="J48" s="90" t="n">
        <f aca="false">ROUND((L48/D48),2)</f>
        <v>332.97</v>
      </c>
      <c r="K48" s="89" t="n">
        <v>1182.28</v>
      </c>
      <c r="L48" s="90" t="n">
        <f aca="false">ROUND((N48*(K48/M48)),2)</f>
        <v>1525.02</v>
      </c>
      <c r="M48" s="89" t="n">
        <v>1399.32</v>
      </c>
      <c r="N48" s="90" t="n">
        <f aca="false">ROUND((P48/(1+F$5)),2)</f>
        <v>1804.98</v>
      </c>
      <c r="O48" s="89" t="n">
        <v>1804.98</v>
      </c>
      <c r="P48" s="90" t="n">
        <f aca="false">ROUND((O48*(1-F$10)),2)</f>
        <v>1804.98</v>
      </c>
      <c r="Q48" s="84"/>
    </row>
    <row r="49" customFormat="false" ht="37.5" hidden="false" customHeight="true" outlineLevel="0" collapsed="false">
      <c r="A49" s="87" t="s">
        <v>114</v>
      </c>
      <c r="B49" s="95" t="s">
        <v>115</v>
      </c>
      <c r="C49" s="96" t="s">
        <v>76</v>
      </c>
      <c r="D49" s="97" t="n">
        <v>1.81</v>
      </c>
      <c r="E49" s="98" t="n">
        <v>5</v>
      </c>
      <c r="F49" s="90" t="n">
        <f aca="false">ROUND((H49/D49),2)</f>
        <v>6.45</v>
      </c>
      <c r="G49" s="89" t="n">
        <v>9.05</v>
      </c>
      <c r="H49" s="90" t="n">
        <f aca="false">ROUND((N49*(G49/M49)),2)</f>
        <v>11.67</v>
      </c>
      <c r="I49" s="89" t="n">
        <v>4.01</v>
      </c>
      <c r="J49" s="90" t="n">
        <f aca="false">ROUND((L49/D49),2)</f>
        <v>5.17</v>
      </c>
      <c r="K49" s="89" t="n">
        <v>7.25</v>
      </c>
      <c r="L49" s="90" t="n">
        <f aca="false">ROUND((N49*(K49/M49)),2)</f>
        <v>9.35</v>
      </c>
      <c r="M49" s="89" t="n">
        <v>16.3</v>
      </c>
      <c r="N49" s="90" t="n">
        <f aca="false">ROUND((P49/(1+F$5)),2)</f>
        <v>21.02</v>
      </c>
      <c r="O49" s="89" t="n">
        <v>21.02</v>
      </c>
      <c r="P49" s="90" t="n">
        <f aca="false">ROUND((O49*(1-F$10)),2)</f>
        <v>21.02</v>
      </c>
      <c r="Q49" s="84"/>
    </row>
    <row r="50" customFormat="false" ht="32.1" hidden="false" customHeight="true" outlineLevel="0" collapsed="false">
      <c r="A50" s="87" t="s">
        <v>116</v>
      </c>
      <c r="B50" s="99" t="s">
        <v>117</v>
      </c>
      <c r="C50" s="101" t="s">
        <v>58</v>
      </c>
      <c r="D50" s="102" t="n">
        <v>35.87</v>
      </c>
      <c r="E50" s="89" t="n">
        <v>16.16</v>
      </c>
      <c r="F50" s="90" t="n">
        <f aca="false">ROUND((H50/D50),2)</f>
        <v>20.84</v>
      </c>
      <c r="G50" s="89" t="n">
        <v>579.65</v>
      </c>
      <c r="H50" s="90" t="n">
        <f aca="false">ROUND((N50*(G50/M50)),2)</f>
        <v>747.69</v>
      </c>
      <c r="I50" s="89" t="n">
        <v>54.18</v>
      </c>
      <c r="J50" s="90" t="n">
        <f aca="false">ROUND((L50/D50),2)</f>
        <v>69.89</v>
      </c>
      <c r="K50" s="89" t="n">
        <v>1943.43</v>
      </c>
      <c r="L50" s="90" t="n">
        <f aca="false">ROUND((N50*(K50/M50)),2)</f>
        <v>2506.83</v>
      </c>
      <c r="M50" s="89" t="n">
        <v>2523.08</v>
      </c>
      <c r="N50" s="90" t="n">
        <f aca="false">ROUND((P50/(1+F$5)),2)</f>
        <v>3254.52</v>
      </c>
      <c r="O50" s="89" t="n">
        <v>3254.52</v>
      </c>
      <c r="P50" s="90" t="n">
        <f aca="false">ROUND((O50*(1-F$10)),2)</f>
        <v>3254.52</v>
      </c>
      <c r="Q50" s="84"/>
    </row>
    <row r="51" customFormat="false" ht="32.4" hidden="false" customHeight="true" outlineLevel="0" collapsed="false">
      <c r="A51" s="87" t="s">
        <v>118</v>
      </c>
      <c r="B51" s="99" t="s">
        <v>119</v>
      </c>
      <c r="C51" s="101" t="s">
        <v>58</v>
      </c>
      <c r="D51" s="102" t="n">
        <v>47.9</v>
      </c>
      <c r="E51" s="89" t="n">
        <v>50.49</v>
      </c>
      <c r="F51" s="90" t="n">
        <f aca="false">ROUND((H51/D51),2)</f>
        <v>65.13</v>
      </c>
      <c r="G51" s="89" t="n">
        <v>2418.47</v>
      </c>
      <c r="H51" s="90" t="n">
        <f aca="false">ROUND((N51*(G51/M51)),2)</f>
        <v>3119.58</v>
      </c>
      <c r="I51" s="89" t="n">
        <v>46.69</v>
      </c>
      <c r="J51" s="90" t="n">
        <f aca="false">ROUND((L51/D51),2)</f>
        <v>60.23</v>
      </c>
      <c r="K51" s="89" t="n">
        <v>2236.45</v>
      </c>
      <c r="L51" s="90" t="n">
        <f aca="false">ROUND((N51*(K51/M51)),2)</f>
        <v>2884.8</v>
      </c>
      <c r="M51" s="89" t="n">
        <v>4654.92</v>
      </c>
      <c r="N51" s="90" t="n">
        <f aca="false">ROUND((P51/(1+F$5)),2)</f>
        <v>6004.38</v>
      </c>
      <c r="O51" s="89" t="n">
        <v>6004.38</v>
      </c>
      <c r="P51" s="90" t="n">
        <f aca="false">ROUND((O51*(1-F$10)),2)</f>
        <v>6004.38</v>
      </c>
      <c r="Q51" s="84"/>
    </row>
    <row r="52" customFormat="false" ht="45" hidden="false" customHeight="true" outlineLevel="0" collapsed="false">
      <c r="A52" s="87" t="s">
        <v>120</v>
      </c>
      <c r="B52" s="99" t="s">
        <v>121</v>
      </c>
      <c r="C52" s="101" t="s">
        <v>88</v>
      </c>
      <c r="D52" s="102" t="n">
        <v>85.05</v>
      </c>
      <c r="E52" s="89" t="n">
        <v>3.75</v>
      </c>
      <c r="F52" s="90" t="n">
        <f aca="false">ROUND((H52/D52),2)</f>
        <v>4.84</v>
      </c>
      <c r="G52" s="89" t="n">
        <v>318.93</v>
      </c>
      <c r="H52" s="90" t="n">
        <f aca="false">ROUND((N52*(G52/M52)),2)</f>
        <v>411.39</v>
      </c>
      <c r="I52" s="89" t="n">
        <v>5.73</v>
      </c>
      <c r="J52" s="90" t="n">
        <f aca="false">ROUND((L52/D52),2)</f>
        <v>7.39</v>
      </c>
      <c r="K52" s="89" t="n">
        <v>487.33</v>
      </c>
      <c r="L52" s="90" t="n">
        <f aca="false">ROUND((N52*(K52/M52)),2)</f>
        <v>628.6</v>
      </c>
      <c r="M52" s="89" t="n">
        <v>806.26</v>
      </c>
      <c r="N52" s="90" t="n">
        <f aca="false">ROUND((P52/(1+F$5)),2)</f>
        <v>1039.99</v>
      </c>
      <c r="O52" s="89" t="n">
        <v>1039.99</v>
      </c>
      <c r="P52" s="90" t="n">
        <f aca="false">ROUND((O52*(1-F$10)),2)</f>
        <v>1039.99</v>
      </c>
      <c r="Q52" s="84"/>
    </row>
    <row r="53" customFormat="false" ht="51.4" hidden="false" customHeight="true" outlineLevel="0" collapsed="false">
      <c r="A53" s="87" t="s">
        <v>122</v>
      </c>
      <c r="B53" s="99" t="s">
        <v>123</v>
      </c>
      <c r="C53" s="101" t="s">
        <v>88</v>
      </c>
      <c r="D53" s="102" t="n">
        <v>0.27</v>
      </c>
      <c r="E53" s="89" t="n">
        <v>2.5</v>
      </c>
      <c r="F53" s="90" t="n">
        <f aca="false">ROUND((H53/D53),2)</f>
        <v>3.19</v>
      </c>
      <c r="G53" s="89" t="n">
        <v>0.67</v>
      </c>
      <c r="H53" s="90" t="n">
        <f aca="false">ROUND((N53*(G53/M53)),2)</f>
        <v>0.86</v>
      </c>
      <c r="I53" s="89" t="n">
        <v>5.86</v>
      </c>
      <c r="J53" s="90" t="n">
        <f aca="false">ROUND((L53/D53),2)</f>
        <v>7.56</v>
      </c>
      <c r="K53" s="89" t="n">
        <v>1.58</v>
      </c>
      <c r="L53" s="90" t="n">
        <f aca="false">ROUND((N53*(K53/M53)),2)</f>
        <v>2.04</v>
      </c>
      <c r="M53" s="89" t="n">
        <v>2.25</v>
      </c>
      <c r="N53" s="90" t="n">
        <f aca="false">ROUND((P53/(1+F$5)),2)</f>
        <v>2.9</v>
      </c>
      <c r="O53" s="89" t="n">
        <v>2.9</v>
      </c>
      <c r="P53" s="90" t="n">
        <f aca="false">ROUND((O53*(1-F$10)),2)</f>
        <v>2.9</v>
      </c>
      <c r="Q53" s="84"/>
    </row>
    <row r="54" customFormat="false" ht="53.55" hidden="false" customHeight="true" outlineLevel="0" collapsed="false">
      <c r="A54" s="87" t="s">
        <v>124</v>
      </c>
      <c r="B54" s="99" t="s">
        <v>125</v>
      </c>
      <c r="C54" s="101" t="s">
        <v>88</v>
      </c>
      <c r="D54" s="102" t="n">
        <v>66.7</v>
      </c>
      <c r="E54" s="89" t="n">
        <v>1.69</v>
      </c>
      <c r="F54" s="90" t="n">
        <f aca="false">ROUND((H54/D54),2)</f>
        <v>2.18</v>
      </c>
      <c r="G54" s="89" t="n">
        <v>112.72</v>
      </c>
      <c r="H54" s="90" t="n">
        <f aca="false">ROUND((N54*(G54/M54)),2)</f>
        <v>145.4</v>
      </c>
      <c r="I54" s="89" t="n">
        <v>6.57</v>
      </c>
      <c r="J54" s="90" t="n">
        <f aca="false">ROUND((L54/D54),2)</f>
        <v>8.47</v>
      </c>
      <c r="K54" s="89" t="n">
        <v>438.21</v>
      </c>
      <c r="L54" s="90" t="n">
        <f aca="false">ROUND((N54*(K54/M54)),2)</f>
        <v>565.24</v>
      </c>
      <c r="M54" s="89" t="n">
        <v>550.93</v>
      </c>
      <c r="N54" s="90" t="n">
        <f aca="false">ROUND((P54/(1+F$5)),2)</f>
        <v>710.64</v>
      </c>
      <c r="O54" s="89" t="n">
        <v>710.64</v>
      </c>
      <c r="P54" s="90" t="n">
        <f aca="false">ROUND((O54*(1-F$10)),2)</f>
        <v>710.64</v>
      </c>
      <c r="Q54" s="84"/>
    </row>
    <row r="55" customFormat="false" ht="48.2" hidden="false" customHeight="true" outlineLevel="0" collapsed="false">
      <c r="A55" s="87" t="s">
        <v>126</v>
      </c>
      <c r="B55" s="99" t="s">
        <v>127</v>
      </c>
      <c r="C55" s="101" t="s">
        <v>88</v>
      </c>
      <c r="D55" s="102" t="n">
        <v>153.8</v>
      </c>
      <c r="E55" s="89" t="n">
        <v>1.19</v>
      </c>
      <c r="F55" s="90" t="n">
        <f aca="false">ROUND((H55/D55),2)</f>
        <v>1.53</v>
      </c>
      <c r="G55" s="89" t="n">
        <v>183.02</v>
      </c>
      <c r="H55" s="90" t="n">
        <f aca="false">ROUND((N55*(G55/M55)),2)</f>
        <v>236.08</v>
      </c>
      <c r="I55" s="89" t="n">
        <v>5.57</v>
      </c>
      <c r="J55" s="90" t="n">
        <f aca="false">ROUND((L55/D55),2)</f>
        <v>7.18</v>
      </c>
      <c r="K55" s="89" t="n">
        <v>856.66</v>
      </c>
      <c r="L55" s="90" t="n">
        <f aca="false">ROUND((N55*(K55/M55)),2)</f>
        <v>1105</v>
      </c>
      <c r="M55" s="89" t="n">
        <v>1039.68</v>
      </c>
      <c r="N55" s="90" t="n">
        <f aca="false">ROUND((P55/(1+F$5)),2)</f>
        <v>1341.08</v>
      </c>
      <c r="O55" s="89" t="n">
        <v>1341.08</v>
      </c>
      <c r="P55" s="90" t="n">
        <f aca="false">ROUND((O55*(1-F$10)),2)</f>
        <v>1341.08</v>
      </c>
      <c r="Q55" s="84"/>
    </row>
    <row r="56" customFormat="false" ht="50.35" hidden="false" customHeight="true" outlineLevel="0" collapsed="false">
      <c r="A56" s="87" t="s">
        <v>128</v>
      </c>
      <c r="B56" s="99" t="s">
        <v>129</v>
      </c>
      <c r="C56" s="101" t="s">
        <v>88</v>
      </c>
      <c r="D56" s="102" t="n">
        <v>30.8</v>
      </c>
      <c r="E56" s="89" t="n">
        <v>0.83</v>
      </c>
      <c r="F56" s="90" t="n">
        <f aca="false">ROUND((H56/D56),2)</f>
        <v>1.07</v>
      </c>
      <c r="G56" s="89" t="n">
        <v>25.56</v>
      </c>
      <c r="H56" s="90" t="n">
        <f aca="false">ROUND((N56*(G56/M56)),2)</f>
        <v>32.97</v>
      </c>
      <c r="I56" s="89" t="n">
        <v>5.24</v>
      </c>
      <c r="J56" s="90" t="n">
        <f aca="false">ROUND((L56/D56),2)</f>
        <v>6.76</v>
      </c>
      <c r="K56" s="89" t="n">
        <v>161.39</v>
      </c>
      <c r="L56" s="90" t="n">
        <f aca="false">ROUND((N56*(K56/M56)),2)</f>
        <v>208.17</v>
      </c>
      <c r="M56" s="89" t="n">
        <v>186.95</v>
      </c>
      <c r="N56" s="90" t="n">
        <f aca="false">ROUND((P56/(1+F$5)),2)</f>
        <v>241.14</v>
      </c>
      <c r="O56" s="89" t="n">
        <v>241.14</v>
      </c>
      <c r="P56" s="90" t="n">
        <f aca="false">ROUND((O56*(1-F$10)),2)</f>
        <v>241.14</v>
      </c>
      <c r="Q56" s="84"/>
    </row>
    <row r="57" customFormat="false" ht="47.1" hidden="false" customHeight="true" outlineLevel="0" collapsed="false">
      <c r="A57" s="87" t="s">
        <v>130</v>
      </c>
      <c r="B57" s="99" t="s">
        <v>131</v>
      </c>
      <c r="C57" s="101" t="s">
        <v>58</v>
      </c>
      <c r="D57" s="102" t="n">
        <v>56.25</v>
      </c>
      <c r="E57" s="89" t="n">
        <v>22.04</v>
      </c>
      <c r="F57" s="90" t="n">
        <f aca="false">ROUND((H57/D57),2)</f>
        <v>28.43</v>
      </c>
      <c r="G57" s="89" t="n">
        <v>1239.75</v>
      </c>
      <c r="H57" s="90" t="n">
        <f aca="false">ROUND((N57*(G57/M57)),2)</f>
        <v>1599.15</v>
      </c>
      <c r="I57" s="89" t="n">
        <v>52.18</v>
      </c>
      <c r="J57" s="90" t="n">
        <f aca="false">ROUND((L57/D57),2)</f>
        <v>67.31</v>
      </c>
      <c r="K57" s="89" t="n">
        <v>2935.12</v>
      </c>
      <c r="L57" s="90" t="n">
        <f aca="false">ROUND((N57*(K57/M57)),2)</f>
        <v>3786.01</v>
      </c>
      <c r="M57" s="89" t="n">
        <v>4174.87</v>
      </c>
      <c r="N57" s="90" t="n">
        <f aca="false">ROUND((P57/(1+F$5)),2)</f>
        <v>5385.16</v>
      </c>
      <c r="O57" s="89" t="n">
        <v>5385.16</v>
      </c>
      <c r="P57" s="90" t="n">
        <f aca="false">ROUND((O57*(1-F$10)),2)</f>
        <v>5385.16</v>
      </c>
      <c r="Q57" s="84"/>
    </row>
    <row r="58" customFormat="false" ht="20.35" hidden="false" customHeight="true" outlineLevel="0" collapsed="false">
      <c r="A58" s="87" t="s">
        <v>132</v>
      </c>
      <c r="B58" s="99" t="s">
        <v>133</v>
      </c>
      <c r="C58" s="101" t="s">
        <v>76</v>
      </c>
      <c r="D58" s="102" t="n">
        <v>8.29</v>
      </c>
      <c r="E58" s="89" t="n">
        <v>35.73</v>
      </c>
      <c r="F58" s="90" t="n">
        <f aca="false">ROUND((H58/D58),2)</f>
        <v>46.09</v>
      </c>
      <c r="G58" s="89" t="n">
        <v>296.2</v>
      </c>
      <c r="H58" s="90" t="n">
        <f aca="false">ROUND((N58*(G58/M58)),2)</f>
        <v>382.07</v>
      </c>
      <c r="I58" s="89" t="n">
        <v>75.57</v>
      </c>
      <c r="J58" s="90" t="n">
        <f aca="false">ROUND((L58/D58),2)</f>
        <v>97.48</v>
      </c>
      <c r="K58" s="89" t="n">
        <v>626.47</v>
      </c>
      <c r="L58" s="90" t="n">
        <f aca="false">ROUND((N58*(K58/M58)),2)</f>
        <v>808.08</v>
      </c>
      <c r="M58" s="89" t="n">
        <v>922.67</v>
      </c>
      <c r="N58" s="90" t="n">
        <f aca="false">ROUND((P58/(1+F$5)),2)</f>
        <v>1190.15</v>
      </c>
      <c r="O58" s="89" t="n">
        <v>1190.15</v>
      </c>
      <c r="P58" s="90" t="n">
        <f aca="false">ROUND((O58*(1-F$10)),2)</f>
        <v>1190.15</v>
      </c>
      <c r="Q58" s="84"/>
    </row>
    <row r="59" customFormat="false" ht="34.25" hidden="false" customHeight="true" outlineLevel="0" collapsed="false">
      <c r="A59" s="87" t="s">
        <v>134</v>
      </c>
      <c r="B59" s="99" t="s">
        <v>135</v>
      </c>
      <c r="C59" s="101" t="s">
        <v>58</v>
      </c>
      <c r="D59" s="102" t="n">
        <v>82.92</v>
      </c>
      <c r="E59" s="89" t="n">
        <v>2.91</v>
      </c>
      <c r="F59" s="90" t="n">
        <f aca="false">ROUND((H59/D59),2)</f>
        <v>3.75</v>
      </c>
      <c r="G59" s="89" t="n">
        <v>241.29</v>
      </c>
      <c r="H59" s="90" t="n">
        <f aca="false">ROUND((N59*(G59/M59)),2)</f>
        <v>311.23</v>
      </c>
      <c r="I59" s="89" t="n">
        <v>1.55</v>
      </c>
      <c r="J59" s="90" t="n">
        <f aca="false">ROUND((L59/D59),2)</f>
        <v>2</v>
      </c>
      <c r="K59" s="89" t="n">
        <v>128.52</v>
      </c>
      <c r="L59" s="90" t="n">
        <f aca="false">ROUND((N59*(K59/M59)),2)</f>
        <v>165.78</v>
      </c>
      <c r="M59" s="89" t="n">
        <v>369.81</v>
      </c>
      <c r="N59" s="90" t="n">
        <f aca="false">ROUND((P59/(1+F$5)),2)</f>
        <v>477.01</v>
      </c>
      <c r="O59" s="89" t="n">
        <v>477.01</v>
      </c>
      <c r="P59" s="90" t="n">
        <f aca="false">ROUND((O59*(1-F$10)),2)</f>
        <v>477.01</v>
      </c>
      <c r="Q59" s="84"/>
    </row>
    <row r="60" customFormat="false" ht="33.2" hidden="false" customHeight="true" outlineLevel="0" collapsed="false">
      <c r="A60" s="87" t="s">
        <v>136</v>
      </c>
      <c r="B60" s="99" t="s">
        <v>137</v>
      </c>
      <c r="C60" s="101" t="s">
        <v>58</v>
      </c>
      <c r="D60" s="102" t="n">
        <v>82.92</v>
      </c>
      <c r="E60" s="89" t="n">
        <v>30.74</v>
      </c>
      <c r="F60" s="90" t="n">
        <f aca="false">ROUND((H60/D60),2)</f>
        <v>39.65</v>
      </c>
      <c r="G60" s="89" t="n">
        <v>2548.96</v>
      </c>
      <c r="H60" s="90" t="n">
        <f aca="false">ROUND((N60*(G60/M60)),2)</f>
        <v>3287.9</v>
      </c>
      <c r="I60" s="89" t="n">
        <v>35.38</v>
      </c>
      <c r="J60" s="90" t="n">
        <f aca="false">ROUND((L60/D60),2)</f>
        <v>45.64</v>
      </c>
      <c r="K60" s="89" t="n">
        <v>2933.7</v>
      </c>
      <c r="L60" s="90" t="n">
        <f aca="false">ROUND((N60*(K60/M60)),2)</f>
        <v>3784.18</v>
      </c>
      <c r="M60" s="89" t="n">
        <v>5482.66</v>
      </c>
      <c r="N60" s="90" t="n">
        <f aca="false">ROUND((P60/(1+F$5)),2)</f>
        <v>7072.08</v>
      </c>
      <c r="O60" s="89" t="n">
        <v>7072.08</v>
      </c>
      <c r="P60" s="90" t="n">
        <f aca="false">ROUND((O60*(1-F$10)),2)</f>
        <v>7072.08</v>
      </c>
      <c r="Q60" s="84"/>
    </row>
    <row r="61" s="31" customFormat="true" ht="15" hidden="false" customHeight="false" outlineLevel="0" collapsed="false">
      <c r="A61" s="92" t="s">
        <v>138</v>
      </c>
      <c r="B61" s="92"/>
      <c r="C61" s="92"/>
      <c r="D61" s="92"/>
      <c r="E61" s="92"/>
      <c r="F61" s="92" t="e">
        <f aca="false">ROUND((H61/D61),2)</f>
        <v>#DIV/0!</v>
      </c>
      <c r="G61" s="92"/>
      <c r="H61" s="92" t="n">
        <f aca="false">ROUND((N61*(G61/M61)),2)</f>
        <v>0</v>
      </c>
      <c r="I61" s="92"/>
      <c r="J61" s="92" t="e">
        <f aca="false">ROUND((L61/D61),2)</f>
        <v>#VALUE!</v>
      </c>
      <c r="K61" s="92"/>
      <c r="L61" s="93" t="s">
        <v>25</v>
      </c>
      <c r="M61" s="94" t="n">
        <f aca="false">SUM(M48:M60)</f>
        <v>22129.7</v>
      </c>
      <c r="N61" s="93" t="n">
        <f aca="false">SUM(N48:N60)</f>
        <v>28545.05</v>
      </c>
      <c r="O61" s="94" t="n">
        <f aca="false">SUM(O48:O60)</f>
        <v>28545.05</v>
      </c>
      <c r="P61" s="93" t="n">
        <f aca="false">SUM(P48:P60)</f>
        <v>28545.05</v>
      </c>
      <c r="Q61" s="84"/>
      <c r="AMJ61" s="2"/>
    </row>
    <row r="62" customFormat="false" ht="21.4" hidden="false" customHeight="true" outlineLevel="0" collapsed="false">
      <c r="A62" s="100" t="n">
        <v>5</v>
      </c>
      <c r="B62" s="103" t="s">
        <v>139</v>
      </c>
      <c r="C62" s="103"/>
      <c r="D62" s="103"/>
      <c r="E62" s="103"/>
      <c r="F62" s="103" t="e">
        <f aca="false">ROUND((H62/D62),2)</f>
        <v>#VALUE!</v>
      </c>
      <c r="G62" s="103"/>
      <c r="H62" s="103" t="e">
        <f aca="false">ROUND((N62*(G62/M62)),2)</f>
        <v>#VALUE!</v>
      </c>
      <c r="I62" s="103"/>
      <c r="J62" s="103" t="e">
        <f aca="false">ROUND((L62/D62),2)</f>
        <v>#VALUE!</v>
      </c>
      <c r="K62" s="103"/>
      <c r="L62" s="103" t="e">
        <f aca="false">ROUND((N62*(K62/M62)),2)</f>
        <v>#VALUE!</v>
      </c>
      <c r="M62" s="103" t="s">
        <v>25</v>
      </c>
      <c r="N62" s="103" t="s">
        <v>25</v>
      </c>
      <c r="O62" s="103" t="s">
        <v>25</v>
      </c>
      <c r="P62" s="103" t="s">
        <v>25</v>
      </c>
      <c r="Q62" s="84"/>
    </row>
    <row r="63" customFormat="false" ht="43.9" hidden="false" customHeight="true" outlineLevel="0" collapsed="false">
      <c r="A63" s="87" t="s">
        <v>140</v>
      </c>
      <c r="B63" s="99" t="s">
        <v>141</v>
      </c>
      <c r="C63" s="101" t="s">
        <v>142</v>
      </c>
      <c r="D63" s="102" t="n">
        <v>8</v>
      </c>
      <c r="E63" s="89" t="n">
        <v>20.25</v>
      </c>
      <c r="F63" s="90" t="n">
        <f aca="false">ROUND((H63/D63),2)</f>
        <v>26.12</v>
      </c>
      <c r="G63" s="89" t="n">
        <v>162</v>
      </c>
      <c r="H63" s="90" t="n">
        <f aca="false">ROUND((N63*(G63/M63)),2)</f>
        <v>208.96</v>
      </c>
      <c r="I63" s="89" t="n">
        <v>76.7</v>
      </c>
      <c r="J63" s="90" t="n">
        <f aca="false">ROUND((L63/D63),2)</f>
        <v>98.94</v>
      </c>
      <c r="K63" s="89" t="n">
        <v>613.6</v>
      </c>
      <c r="L63" s="90" t="n">
        <f aca="false">ROUND((N63*(K63/M63)),2)</f>
        <v>791.48</v>
      </c>
      <c r="M63" s="89" t="n">
        <v>775.6</v>
      </c>
      <c r="N63" s="90" t="n">
        <f aca="false">ROUND((P63/(1+F$5)),2)</f>
        <v>1000.44</v>
      </c>
      <c r="O63" s="89" t="n">
        <v>1000.44</v>
      </c>
      <c r="P63" s="90" t="n">
        <f aca="false">ROUND((O63*(1-F$10)),2)</f>
        <v>1000.44</v>
      </c>
      <c r="Q63" s="84"/>
    </row>
    <row r="64" customFormat="false" ht="37.5" hidden="false" customHeight="true" outlineLevel="0" collapsed="false">
      <c r="A64" s="87" t="s">
        <v>143</v>
      </c>
      <c r="B64" s="99" t="s">
        <v>144</v>
      </c>
      <c r="C64" s="101" t="s">
        <v>142</v>
      </c>
      <c r="D64" s="102" t="n">
        <v>2</v>
      </c>
      <c r="E64" s="89" t="n">
        <v>10.67</v>
      </c>
      <c r="F64" s="90" t="n">
        <f aca="false">ROUND((H64/D64),2)</f>
        <v>13.76</v>
      </c>
      <c r="G64" s="89" t="n">
        <v>21.34</v>
      </c>
      <c r="H64" s="90" t="n">
        <f aca="false">ROUND((N64*(G64/M64)),2)</f>
        <v>27.52</v>
      </c>
      <c r="I64" s="89" t="n">
        <v>33.34</v>
      </c>
      <c r="J64" s="90" t="n">
        <f aca="false">ROUND((L64/D64),2)</f>
        <v>43.01</v>
      </c>
      <c r="K64" s="89" t="n">
        <v>66.68</v>
      </c>
      <c r="L64" s="90" t="n">
        <f aca="false">ROUND((N64*(K64/M64)),2)</f>
        <v>86.01</v>
      </c>
      <c r="M64" s="89" t="n">
        <v>88.02</v>
      </c>
      <c r="N64" s="90" t="n">
        <f aca="false">ROUND((P64/(1+F$5)),2)</f>
        <v>113.53</v>
      </c>
      <c r="O64" s="89" t="n">
        <v>113.53</v>
      </c>
      <c r="P64" s="90" t="n">
        <f aca="false">ROUND((O64*(1-F$10)),2)</f>
        <v>113.53</v>
      </c>
      <c r="Q64" s="84"/>
    </row>
    <row r="65" customFormat="false" ht="49.25" hidden="false" customHeight="true" outlineLevel="0" collapsed="false">
      <c r="A65" s="87" t="s">
        <v>145</v>
      </c>
      <c r="B65" s="99" t="s">
        <v>146</v>
      </c>
      <c r="C65" s="101" t="s">
        <v>142</v>
      </c>
      <c r="D65" s="102" t="n">
        <v>4</v>
      </c>
      <c r="E65" s="89" t="n">
        <v>80.89</v>
      </c>
      <c r="F65" s="90" t="n">
        <f aca="false">ROUND((H65/D65),2)</f>
        <v>104.34</v>
      </c>
      <c r="G65" s="89" t="n">
        <v>323.56</v>
      </c>
      <c r="H65" s="90" t="n">
        <f aca="false">ROUND((N65*(G65/M65)),2)</f>
        <v>417.35</v>
      </c>
      <c r="I65" s="89" t="n">
        <v>34.26</v>
      </c>
      <c r="J65" s="90" t="n">
        <f aca="false">ROUND((L65/D65),2)</f>
        <v>44.19</v>
      </c>
      <c r="K65" s="89" t="n">
        <v>137.04</v>
      </c>
      <c r="L65" s="90" t="n">
        <f aca="false">ROUND((N65*(K65/M65)),2)</f>
        <v>176.77</v>
      </c>
      <c r="M65" s="89" t="n">
        <v>460.6</v>
      </c>
      <c r="N65" s="90" t="n">
        <f aca="false">ROUND((P65/(1+F$5)),2)</f>
        <v>594.12</v>
      </c>
      <c r="O65" s="89" t="n">
        <v>594.12</v>
      </c>
      <c r="P65" s="90" t="n">
        <f aca="false">ROUND((O65*(1-F$10)),2)</f>
        <v>594.12</v>
      </c>
      <c r="Q65" s="84"/>
    </row>
    <row r="66" customFormat="false" ht="40.7" hidden="false" customHeight="true" outlineLevel="0" collapsed="false">
      <c r="A66" s="87" t="s">
        <v>147</v>
      </c>
      <c r="B66" s="99" t="s">
        <v>148</v>
      </c>
      <c r="C66" s="101" t="s">
        <v>142</v>
      </c>
      <c r="D66" s="102" t="n">
        <v>6</v>
      </c>
      <c r="E66" s="89" t="n">
        <v>91.05</v>
      </c>
      <c r="F66" s="90" t="n">
        <f aca="false">ROUND((H66/D66),2)</f>
        <v>117.45</v>
      </c>
      <c r="G66" s="89" t="n">
        <v>546.3</v>
      </c>
      <c r="H66" s="90" t="n">
        <f aca="false">ROUND((N66*(G66/M66)),2)</f>
        <v>704.67</v>
      </c>
      <c r="I66" s="89" t="n">
        <v>45.77</v>
      </c>
      <c r="J66" s="90" t="n">
        <f aca="false">ROUND((L66/D66),2)</f>
        <v>59.04</v>
      </c>
      <c r="K66" s="89" t="n">
        <v>274.62</v>
      </c>
      <c r="L66" s="90" t="n">
        <f aca="false">ROUND((N66*(K66/M66)),2)</f>
        <v>354.23</v>
      </c>
      <c r="M66" s="89" t="n">
        <v>820.92</v>
      </c>
      <c r="N66" s="90" t="n">
        <f aca="false">ROUND((P66/(1+F$5)),2)</f>
        <v>1058.9</v>
      </c>
      <c r="O66" s="89" t="n">
        <v>1058.9</v>
      </c>
      <c r="P66" s="90" t="n">
        <f aca="false">ROUND((O66*(1-F$10)),2)</f>
        <v>1058.9</v>
      </c>
      <c r="Q66" s="84"/>
    </row>
    <row r="67" customFormat="false" ht="33.2" hidden="false" customHeight="true" outlineLevel="0" collapsed="false">
      <c r="A67" s="87" t="s">
        <v>149</v>
      </c>
      <c r="B67" s="99" t="s">
        <v>150</v>
      </c>
      <c r="C67" s="101" t="s">
        <v>142</v>
      </c>
      <c r="D67" s="102" t="n">
        <v>2</v>
      </c>
      <c r="E67" s="89" t="n">
        <v>16.56</v>
      </c>
      <c r="F67" s="90" t="n">
        <f aca="false">ROUND((H67/D67),2)</f>
        <v>21.36</v>
      </c>
      <c r="G67" s="89" t="n">
        <v>33.12</v>
      </c>
      <c r="H67" s="90" t="n">
        <f aca="false">ROUND((N67*(G67/M67)),2)</f>
        <v>42.72</v>
      </c>
      <c r="I67" s="89" t="n">
        <v>26.96</v>
      </c>
      <c r="J67" s="90" t="n">
        <f aca="false">ROUND((L67/D67),2)</f>
        <v>34.78</v>
      </c>
      <c r="K67" s="89" t="n">
        <v>53.92</v>
      </c>
      <c r="L67" s="90" t="n">
        <f aca="false">ROUND((N67*(K67/M67)),2)</f>
        <v>69.55</v>
      </c>
      <c r="M67" s="89" t="n">
        <v>87.04</v>
      </c>
      <c r="N67" s="90" t="n">
        <f aca="false">ROUND((P67/(1+F$5)),2)</f>
        <v>112.27</v>
      </c>
      <c r="O67" s="89" t="n">
        <v>112.27</v>
      </c>
      <c r="P67" s="90" t="n">
        <f aca="false">ROUND((O67*(1-F$10)),2)</f>
        <v>112.27</v>
      </c>
      <c r="Q67" s="84"/>
    </row>
    <row r="68" customFormat="false" ht="23.55" hidden="false" customHeight="true" outlineLevel="0" collapsed="false">
      <c r="A68" s="87" t="s">
        <v>151</v>
      </c>
      <c r="B68" s="99" t="s">
        <v>152</v>
      </c>
      <c r="C68" s="101" t="s">
        <v>142</v>
      </c>
      <c r="D68" s="102" t="n">
        <v>2</v>
      </c>
      <c r="E68" s="89" t="n">
        <v>0</v>
      </c>
      <c r="F68" s="90" t="n">
        <f aca="false">ROUND((H68/D68),2)</f>
        <v>0</v>
      </c>
      <c r="G68" s="89" t="n">
        <v>0</v>
      </c>
      <c r="H68" s="90" t="n">
        <f aca="false">ROUND((N68*(G68/M68)),2)</f>
        <v>0</v>
      </c>
      <c r="I68" s="89" t="n">
        <v>224.4</v>
      </c>
      <c r="J68" s="90" t="n">
        <f aca="false">ROUND((L68/D68),2)</f>
        <v>289.45</v>
      </c>
      <c r="K68" s="89" t="n">
        <v>448.8</v>
      </c>
      <c r="L68" s="90" t="n">
        <f aca="false">ROUND((N68*(K68/M68)),2)</f>
        <v>578.9</v>
      </c>
      <c r="M68" s="89" t="n">
        <v>448.8</v>
      </c>
      <c r="N68" s="90" t="n">
        <f aca="false">ROUND((P68/(1+F$5)),2)</f>
        <v>578.9</v>
      </c>
      <c r="O68" s="89" t="n">
        <v>578.9</v>
      </c>
      <c r="P68" s="90" t="n">
        <f aca="false">ROUND((O68*(1-F$10)),2)</f>
        <v>578.9</v>
      </c>
      <c r="Q68" s="84"/>
    </row>
    <row r="69" customFormat="false" ht="32.1" hidden="false" customHeight="true" outlineLevel="0" collapsed="false">
      <c r="A69" s="87" t="s">
        <v>153</v>
      </c>
      <c r="B69" s="99" t="s">
        <v>154</v>
      </c>
      <c r="C69" s="101" t="s">
        <v>142</v>
      </c>
      <c r="D69" s="102" t="n">
        <v>8</v>
      </c>
      <c r="E69" s="89" t="n">
        <v>5.58</v>
      </c>
      <c r="F69" s="90" t="n">
        <f aca="false">ROUND((H69/D69),2)</f>
        <v>7.2</v>
      </c>
      <c r="G69" s="89" t="n">
        <v>44.64</v>
      </c>
      <c r="H69" s="90" t="n">
        <f aca="false">ROUND((N69*(G69/M69)),2)</f>
        <v>57.58</v>
      </c>
      <c r="I69" s="89" t="n">
        <v>5.12</v>
      </c>
      <c r="J69" s="90" t="n">
        <f aca="false">ROUND((L69/D69),2)</f>
        <v>6.6</v>
      </c>
      <c r="K69" s="89" t="n">
        <v>40.96</v>
      </c>
      <c r="L69" s="90" t="n">
        <f aca="false">ROUND((N69*(K69/M69)),2)</f>
        <v>52.83</v>
      </c>
      <c r="M69" s="89" t="n">
        <v>85.6</v>
      </c>
      <c r="N69" s="90" t="n">
        <f aca="false">ROUND((P69/(1+F$5)),2)</f>
        <v>110.41</v>
      </c>
      <c r="O69" s="89" t="n">
        <v>110.41</v>
      </c>
      <c r="P69" s="90" t="n">
        <f aca="false">ROUND((O69*(1-F$10)),2)</f>
        <v>110.41</v>
      </c>
      <c r="Q69" s="84"/>
    </row>
    <row r="70" customFormat="false" ht="34.25" hidden="false" customHeight="true" outlineLevel="0" collapsed="false">
      <c r="A70" s="87" t="s">
        <v>155</v>
      </c>
      <c r="B70" s="99" t="s">
        <v>156</v>
      </c>
      <c r="C70" s="101" t="s">
        <v>79</v>
      </c>
      <c r="D70" s="102" t="n">
        <v>165</v>
      </c>
      <c r="E70" s="89" t="n">
        <v>1.17</v>
      </c>
      <c r="F70" s="90" t="n">
        <f aca="false">ROUND((H70/D70),2)</f>
        <v>1.51</v>
      </c>
      <c r="G70" s="89" t="n">
        <v>193.05</v>
      </c>
      <c r="H70" s="90" t="n">
        <f aca="false">ROUND((N70*(G70/M70)),2)</f>
        <v>249.01</v>
      </c>
      <c r="I70" s="89" t="n">
        <v>2.02</v>
      </c>
      <c r="J70" s="90" t="n">
        <f aca="false">ROUND((L70/D70),2)</f>
        <v>2.61</v>
      </c>
      <c r="K70" s="89" t="n">
        <v>333.3</v>
      </c>
      <c r="L70" s="90" t="n">
        <f aca="false">ROUND((N70*(K70/M70)),2)</f>
        <v>429.92</v>
      </c>
      <c r="M70" s="89" t="n">
        <v>526.35</v>
      </c>
      <c r="N70" s="90" t="n">
        <f aca="false">ROUND((P70/(1+F$5)),2)</f>
        <v>678.93</v>
      </c>
      <c r="O70" s="89" t="n">
        <v>678.93</v>
      </c>
      <c r="P70" s="90" t="n">
        <f aca="false">ROUND((O70*(1-F$10)),2)</f>
        <v>678.93</v>
      </c>
      <c r="Q70" s="84"/>
    </row>
    <row r="71" customFormat="false" ht="43.9" hidden="false" customHeight="true" outlineLevel="0" collapsed="false">
      <c r="A71" s="87" t="s">
        <v>157</v>
      </c>
      <c r="B71" s="99" t="s">
        <v>158</v>
      </c>
      <c r="C71" s="101" t="s">
        <v>142</v>
      </c>
      <c r="D71" s="102" t="n">
        <v>2</v>
      </c>
      <c r="E71" s="89" t="n">
        <v>19.79</v>
      </c>
      <c r="F71" s="90" t="n">
        <f aca="false">ROUND((H71/D71),2)</f>
        <v>25.53</v>
      </c>
      <c r="G71" s="89" t="n">
        <v>39.58</v>
      </c>
      <c r="H71" s="90" t="n">
        <f aca="false">ROUND((N71*(G71/M71)),2)</f>
        <v>51.05</v>
      </c>
      <c r="I71" s="89" t="n">
        <v>21.84</v>
      </c>
      <c r="J71" s="90" t="n">
        <f aca="false">ROUND((L71/D71),2)</f>
        <v>28.17</v>
      </c>
      <c r="K71" s="89" t="n">
        <v>43.68</v>
      </c>
      <c r="L71" s="90" t="n">
        <f aca="false">ROUND((N71*(K71/M71)),2)</f>
        <v>56.34</v>
      </c>
      <c r="M71" s="89" t="n">
        <v>83.26</v>
      </c>
      <c r="N71" s="90" t="n">
        <f aca="false">ROUND((P71/(1+F$5)),2)</f>
        <v>107.39</v>
      </c>
      <c r="O71" s="89" t="n">
        <v>107.39</v>
      </c>
      <c r="P71" s="90" t="n">
        <f aca="false">ROUND((O71*(1-F$10)),2)</f>
        <v>107.39</v>
      </c>
      <c r="Q71" s="84"/>
    </row>
    <row r="72" customFormat="false" ht="42.85" hidden="false" customHeight="true" outlineLevel="0" collapsed="false">
      <c r="A72" s="87" t="s">
        <v>159</v>
      </c>
      <c r="B72" s="99" t="s">
        <v>160</v>
      </c>
      <c r="C72" s="101" t="s">
        <v>142</v>
      </c>
      <c r="D72" s="102" t="n">
        <v>3</v>
      </c>
      <c r="E72" s="89" t="n">
        <v>16.55</v>
      </c>
      <c r="F72" s="90" t="n">
        <f aca="false">ROUND((H72/D72),2)</f>
        <v>21.35</v>
      </c>
      <c r="G72" s="89" t="n">
        <v>49.65</v>
      </c>
      <c r="H72" s="90" t="n">
        <f aca="false">ROUND((N72*(G72/M72)),2)</f>
        <v>64.04</v>
      </c>
      <c r="I72" s="89" t="n">
        <v>19.15</v>
      </c>
      <c r="J72" s="90" t="n">
        <f aca="false">ROUND((L72/D72),2)</f>
        <v>24.7</v>
      </c>
      <c r="K72" s="89" t="n">
        <v>57.45</v>
      </c>
      <c r="L72" s="90" t="n">
        <f aca="false">ROUND((N72*(K72/M72)),2)</f>
        <v>74.1</v>
      </c>
      <c r="M72" s="89" t="n">
        <v>107.1</v>
      </c>
      <c r="N72" s="90" t="n">
        <f aca="false">ROUND((P72/(1+F$5)),2)</f>
        <v>138.14</v>
      </c>
      <c r="O72" s="89" t="n">
        <v>138.14</v>
      </c>
      <c r="P72" s="90" t="n">
        <f aca="false">ROUND((O72*(1-F$10)),2)</f>
        <v>138.14</v>
      </c>
      <c r="Q72" s="84"/>
    </row>
    <row r="73" customFormat="false" ht="36.4" hidden="false" customHeight="true" outlineLevel="0" collapsed="false">
      <c r="A73" s="87" t="s">
        <v>161</v>
      </c>
      <c r="B73" s="99" t="s">
        <v>162</v>
      </c>
      <c r="C73" s="101" t="s">
        <v>79</v>
      </c>
      <c r="D73" s="102" t="n">
        <v>18</v>
      </c>
      <c r="E73" s="89" t="n">
        <v>8.78</v>
      </c>
      <c r="F73" s="90" t="n">
        <f aca="false">ROUND((H73/D73),2)</f>
        <v>11.33</v>
      </c>
      <c r="G73" s="89" t="n">
        <v>158.04</v>
      </c>
      <c r="H73" s="90" t="n">
        <f aca="false">ROUND((N73*(G73/M73)),2)</f>
        <v>203.85</v>
      </c>
      <c r="I73" s="89" t="n">
        <v>31.67</v>
      </c>
      <c r="J73" s="90" t="n">
        <f aca="false">ROUND((L73/D73),2)</f>
        <v>40.85</v>
      </c>
      <c r="K73" s="89" t="n">
        <v>570.06</v>
      </c>
      <c r="L73" s="90" t="n">
        <f aca="false">ROUND((N73*(K73/M73)),2)</f>
        <v>735.32</v>
      </c>
      <c r="M73" s="89" t="n">
        <v>728.1</v>
      </c>
      <c r="N73" s="90" t="n">
        <f aca="false">ROUND((P73/(1+F$5)),2)</f>
        <v>939.17</v>
      </c>
      <c r="O73" s="89" t="n">
        <v>939.17</v>
      </c>
      <c r="P73" s="90" t="n">
        <f aca="false">ROUND((O73*(1-F$10)),2)</f>
        <v>939.17</v>
      </c>
      <c r="Q73" s="84"/>
    </row>
    <row r="74" customFormat="false" ht="28.9" hidden="false" customHeight="true" outlineLevel="0" collapsed="false">
      <c r="A74" s="87" t="s">
        <v>163</v>
      </c>
      <c r="B74" s="99" t="s">
        <v>164</v>
      </c>
      <c r="C74" s="101" t="s">
        <v>142</v>
      </c>
      <c r="D74" s="102" t="n">
        <v>1</v>
      </c>
      <c r="E74" s="89" t="n">
        <v>9.77</v>
      </c>
      <c r="F74" s="90" t="n">
        <f aca="false">ROUND((H74/D74),2)</f>
        <v>12.6</v>
      </c>
      <c r="G74" s="89" t="n">
        <v>9.77</v>
      </c>
      <c r="H74" s="90" t="n">
        <f aca="false">ROUND((N74*(G74/M74)),2)</f>
        <v>12.6</v>
      </c>
      <c r="I74" s="89" t="n">
        <v>27.26</v>
      </c>
      <c r="J74" s="90" t="n">
        <f aca="false">ROUND((L74/D74),2)</f>
        <v>35.16</v>
      </c>
      <c r="K74" s="89" t="n">
        <v>27.26</v>
      </c>
      <c r="L74" s="90" t="n">
        <f aca="false">ROUND((N74*(K74/M74)),2)</f>
        <v>35.16</v>
      </c>
      <c r="M74" s="89" t="n">
        <v>37.03</v>
      </c>
      <c r="N74" s="90" t="n">
        <f aca="false">ROUND((P74/(1+F$5)),2)</f>
        <v>47.76</v>
      </c>
      <c r="O74" s="89" t="n">
        <v>47.76</v>
      </c>
      <c r="P74" s="90" t="n">
        <f aca="false">ROUND((O74*(1-F$10)),2)</f>
        <v>47.76</v>
      </c>
      <c r="Q74" s="84"/>
    </row>
    <row r="75" customFormat="false" ht="28.9" hidden="false" customHeight="true" outlineLevel="0" collapsed="false">
      <c r="A75" s="87" t="s">
        <v>165</v>
      </c>
      <c r="B75" s="99" t="s">
        <v>166</v>
      </c>
      <c r="C75" s="101" t="s">
        <v>79</v>
      </c>
      <c r="D75" s="102" t="n">
        <v>4</v>
      </c>
      <c r="E75" s="89" t="n">
        <v>12</v>
      </c>
      <c r="F75" s="90" t="n">
        <f aca="false">ROUND((H75/D75),2)</f>
        <v>15.48</v>
      </c>
      <c r="G75" s="89" t="n">
        <v>48</v>
      </c>
      <c r="H75" s="90" t="n">
        <f aca="false">ROUND((N75*(G75/M75)),2)</f>
        <v>61.91</v>
      </c>
      <c r="I75" s="89" t="n">
        <v>23.11</v>
      </c>
      <c r="J75" s="90" t="n">
        <f aca="false">ROUND((L75/D75),2)</f>
        <v>29.81</v>
      </c>
      <c r="K75" s="89" t="n">
        <v>92.44</v>
      </c>
      <c r="L75" s="90" t="n">
        <f aca="false">ROUND((N75*(K75/M75)),2)</f>
        <v>119.24</v>
      </c>
      <c r="M75" s="89" t="n">
        <v>140.44</v>
      </c>
      <c r="N75" s="90" t="n">
        <f aca="false">ROUND((P75/(1+F$5)),2)</f>
        <v>181.15</v>
      </c>
      <c r="O75" s="89" t="n">
        <v>181.15</v>
      </c>
      <c r="P75" s="90" t="n">
        <f aca="false">ROUND((O75*(1-F$10)),2)</f>
        <v>181.15</v>
      </c>
      <c r="Q75" s="84"/>
    </row>
    <row r="76" customFormat="false" ht="37.5" hidden="false" customHeight="true" outlineLevel="0" collapsed="false">
      <c r="A76" s="87" t="s">
        <v>167</v>
      </c>
      <c r="B76" s="99" t="s">
        <v>168</v>
      </c>
      <c r="C76" s="101" t="s">
        <v>142</v>
      </c>
      <c r="D76" s="102" t="n">
        <v>1</v>
      </c>
      <c r="E76" s="89" t="n">
        <v>15.54</v>
      </c>
      <c r="F76" s="90" t="n">
        <f aca="false">ROUND((H76/D76),2)</f>
        <v>20.04</v>
      </c>
      <c r="G76" s="89" t="n">
        <v>15.54</v>
      </c>
      <c r="H76" s="90" t="n">
        <f aca="false">ROUND((N76*(G76/M76)),2)</f>
        <v>20.04</v>
      </c>
      <c r="I76" s="89" t="n">
        <v>6.66</v>
      </c>
      <c r="J76" s="90" t="n">
        <f aca="false">ROUND((L76/D76),2)</f>
        <v>8.59</v>
      </c>
      <c r="K76" s="89" t="n">
        <v>6.66</v>
      </c>
      <c r="L76" s="90" t="n">
        <f aca="false">ROUND((N76*(K76/M76)),2)</f>
        <v>8.59</v>
      </c>
      <c r="M76" s="89" t="n">
        <v>22.2</v>
      </c>
      <c r="N76" s="90" t="n">
        <f aca="false">ROUND((P76/(1+F$5)),2)</f>
        <v>28.63</v>
      </c>
      <c r="O76" s="89" t="n">
        <v>28.63</v>
      </c>
      <c r="P76" s="90" t="n">
        <f aca="false">ROUND((O76*(1-F$10)),2)</f>
        <v>28.63</v>
      </c>
      <c r="Q76" s="84"/>
    </row>
    <row r="77" customFormat="false" ht="15" hidden="false" customHeight="false" outlineLevel="0" collapsed="false">
      <c r="A77" s="92" t="s">
        <v>169</v>
      </c>
      <c r="B77" s="92"/>
      <c r="C77" s="92"/>
      <c r="D77" s="92"/>
      <c r="E77" s="92"/>
      <c r="F77" s="92" t="e">
        <f aca="false">ROUND((H77/D77),2)</f>
        <v>#DIV/0!</v>
      </c>
      <c r="G77" s="92"/>
      <c r="H77" s="92" t="n">
        <f aca="false">ROUND((N77*(G77/M77)),2)</f>
        <v>0</v>
      </c>
      <c r="I77" s="92"/>
      <c r="J77" s="92" t="e">
        <f aca="false">ROUND((L77/D77),2)</f>
        <v>#VALUE!</v>
      </c>
      <c r="K77" s="92"/>
      <c r="L77" s="93" t="s">
        <v>25</v>
      </c>
      <c r="M77" s="94" t="n">
        <f aca="false">SUM(M63:M76)</f>
        <v>4411.06</v>
      </c>
      <c r="N77" s="93" t="n">
        <f aca="false">SUM(N63:N76)</f>
        <v>5689.74</v>
      </c>
      <c r="O77" s="94" t="n">
        <f aca="false">SUM(O63:O76)</f>
        <v>5689.74</v>
      </c>
      <c r="P77" s="93" t="n">
        <f aca="false">SUM(P63:P76)</f>
        <v>5689.74</v>
      </c>
      <c r="Q77" s="84"/>
    </row>
    <row r="78" customFormat="false" ht="15" hidden="false" customHeight="false" outlineLevel="0" collapsed="false">
      <c r="A78" s="100" t="n">
        <v>6</v>
      </c>
      <c r="B78" s="103" t="s">
        <v>170</v>
      </c>
      <c r="C78" s="103"/>
      <c r="D78" s="103"/>
      <c r="E78" s="103"/>
      <c r="F78" s="103" t="e">
        <f aca="false">ROUND((H78/D78),2)</f>
        <v>#DIV/0!</v>
      </c>
      <c r="G78" s="103"/>
      <c r="H78" s="103" t="e">
        <f aca="false">ROUND((N78*(G78/M78)),2)</f>
        <v>#DIV/0!</v>
      </c>
      <c r="I78" s="103"/>
      <c r="J78" s="103" t="e">
        <f aca="false">ROUND((L78/D78),2)</f>
        <v>#DIV/0!</v>
      </c>
      <c r="K78" s="103"/>
      <c r="L78" s="103" t="e">
        <f aca="false">ROUND((N78*(K78/M78)),2)</f>
        <v>#DIV/0!</v>
      </c>
      <c r="M78" s="103"/>
      <c r="N78" s="103" t="s">
        <v>25</v>
      </c>
      <c r="O78" s="103" t="s">
        <v>25</v>
      </c>
      <c r="P78" s="103" t="s">
        <v>25</v>
      </c>
      <c r="Q78" s="84"/>
    </row>
    <row r="79" customFormat="false" ht="33.6" hidden="false" customHeight="true" outlineLevel="0" collapsed="false">
      <c r="A79" s="87" t="s">
        <v>171</v>
      </c>
      <c r="B79" s="99" t="s">
        <v>172</v>
      </c>
      <c r="C79" s="101" t="s">
        <v>63</v>
      </c>
      <c r="D79" s="102" t="n">
        <v>5</v>
      </c>
      <c r="E79" s="89" t="n">
        <v>2.05</v>
      </c>
      <c r="F79" s="90" t="n">
        <f aca="false">ROUND((H79/D79),2)</f>
        <v>2.64</v>
      </c>
      <c r="G79" s="89" t="n">
        <v>10.25</v>
      </c>
      <c r="H79" s="90" t="n">
        <f aca="false">ROUND((N79*(G79/M79)),2)</f>
        <v>13.22</v>
      </c>
      <c r="I79" s="89" t="n">
        <v>5.26</v>
      </c>
      <c r="J79" s="90" t="n">
        <f aca="false">ROUND((L79/D79),2)</f>
        <v>6.78</v>
      </c>
      <c r="K79" s="89" t="n">
        <v>26.3</v>
      </c>
      <c r="L79" s="90" t="n">
        <f aca="false">ROUND((N79*(K79/M79)),2)</f>
        <v>33.92</v>
      </c>
      <c r="M79" s="89" t="n">
        <v>36.55</v>
      </c>
      <c r="N79" s="90" t="n">
        <f aca="false">ROUND((P79/(1+F$5)),2)</f>
        <v>47.14</v>
      </c>
      <c r="O79" s="89" t="n">
        <v>47.14</v>
      </c>
      <c r="P79" s="90" t="n">
        <f aca="false">ROUND((O79*(1-F$10)),2)</f>
        <v>47.14</v>
      </c>
      <c r="Q79" s="84"/>
    </row>
    <row r="80" customFormat="false" ht="34.25" hidden="false" customHeight="true" outlineLevel="0" collapsed="false">
      <c r="A80" s="87" t="s">
        <v>173</v>
      </c>
      <c r="B80" s="99" t="s">
        <v>174</v>
      </c>
      <c r="C80" s="101" t="s">
        <v>63</v>
      </c>
      <c r="D80" s="102" t="n">
        <v>5</v>
      </c>
      <c r="E80" s="89" t="n">
        <v>3.94</v>
      </c>
      <c r="F80" s="90" t="n">
        <f aca="false">ROUND((H80/D80),2)</f>
        <v>5.08</v>
      </c>
      <c r="G80" s="89" t="n">
        <v>19.7</v>
      </c>
      <c r="H80" s="90" t="n">
        <f aca="false">ROUND((N80*(G80/M80)),2)</f>
        <v>25.41</v>
      </c>
      <c r="I80" s="89" t="n">
        <v>12.04</v>
      </c>
      <c r="J80" s="90" t="n">
        <f aca="false">ROUND((L80/D80),2)</f>
        <v>15.53</v>
      </c>
      <c r="K80" s="89" t="n">
        <v>60.2</v>
      </c>
      <c r="L80" s="90" t="n">
        <f aca="false">ROUND((N80*(K80/M80)),2)</f>
        <v>77.65</v>
      </c>
      <c r="M80" s="89" t="n">
        <v>79.9</v>
      </c>
      <c r="N80" s="90" t="n">
        <f aca="false">ROUND((P80/(1+F$5)),2)</f>
        <v>103.06</v>
      </c>
      <c r="O80" s="89" t="n">
        <v>103.06</v>
      </c>
      <c r="P80" s="90" t="n">
        <f aca="false">ROUND((O80*(1-F$10)),2)</f>
        <v>103.06</v>
      </c>
      <c r="Q80" s="84"/>
    </row>
    <row r="81" customFormat="false" ht="33.2" hidden="false" customHeight="true" outlineLevel="0" collapsed="false">
      <c r="A81" s="87" t="s">
        <v>175</v>
      </c>
      <c r="B81" s="99" t="s">
        <v>176</v>
      </c>
      <c r="C81" s="101" t="s">
        <v>63</v>
      </c>
      <c r="D81" s="102" t="n">
        <v>7</v>
      </c>
      <c r="E81" s="89" t="n">
        <v>72.09</v>
      </c>
      <c r="F81" s="90" t="n">
        <f aca="false">ROUND((H81/D81),2)</f>
        <v>92.99</v>
      </c>
      <c r="G81" s="89" t="n">
        <v>504.63</v>
      </c>
      <c r="H81" s="90" t="n">
        <f aca="false">ROUND((N81*(G81/M81)),2)</f>
        <v>650.92</v>
      </c>
      <c r="I81" s="89" t="n">
        <v>99.85</v>
      </c>
      <c r="J81" s="90" t="n">
        <f aca="false">ROUND((L81/D81),2)</f>
        <v>128.8</v>
      </c>
      <c r="K81" s="89" t="n">
        <v>698.95</v>
      </c>
      <c r="L81" s="90" t="n">
        <f aca="false">ROUND((N81*(K81/M81)),2)</f>
        <v>901.57</v>
      </c>
      <c r="M81" s="89" t="n">
        <v>1203.58</v>
      </c>
      <c r="N81" s="90" t="n">
        <f aca="false">ROUND((P81/(1+F$5)),2)</f>
        <v>1552.49</v>
      </c>
      <c r="O81" s="89" t="n">
        <v>1552.49</v>
      </c>
      <c r="P81" s="90" t="n">
        <f aca="false">ROUND((O81*(1-F$10)),2)</f>
        <v>1552.49</v>
      </c>
      <c r="Q81" s="84"/>
    </row>
    <row r="82" customFormat="false" ht="35.35" hidden="false" customHeight="true" outlineLevel="0" collapsed="false">
      <c r="A82" s="87" t="s">
        <v>177</v>
      </c>
      <c r="B82" s="99" t="s">
        <v>178</v>
      </c>
      <c r="C82" s="101" t="s">
        <v>63</v>
      </c>
      <c r="D82" s="102" t="n">
        <v>3</v>
      </c>
      <c r="E82" s="89" t="n">
        <v>3.54</v>
      </c>
      <c r="F82" s="90" t="n">
        <f aca="false">ROUND((H82/D82),2)</f>
        <v>4.57</v>
      </c>
      <c r="G82" s="89" t="n">
        <v>10.62</v>
      </c>
      <c r="H82" s="90" t="n">
        <f aca="false">ROUND((N82*(G82/M82)),2)</f>
        <v>13.7</v>
      </c>
      <c r="I82" s="89" t="n">
        <v>2.72</v>
      </c>
      <c r="J82" s="90" t="n">
        <f aca="false">ROUND((L82/D82),2)</f>
        <v>3.51</v>
      </c>
      <c r="K82" s="89" t="n">
        <v>8.16</v>
      </c>
      <c r="L82" s="90" t="n">
        <f aca="false">ROUND((N82*(K82/M82)),2)</f>
        <v>10.52</v>
      </c>
      <c r="M82" s="89" t="n">
        <v>18.78</v>
      </c>
      <c r="N82" s="90" t="n">
        <f aca="false">ROUND((P82/(1+F$5)),2)</f>
        <v>24.22</v>
      </c>
      <c r="O82" s="89" t="n">
        <v>24.22</v>
      </c>
      <c r="P82" s="90" t="n">
        <f aca="false">ROUND((O82*(1-F$10)),2)</f>
        <v>24.22</v>
      </c>
      <c r="Q82" s="84"/>
    </row>
    <row r="83" customFormat="false" ht="40.7" hidden="false" customHeight="true" outlineLevel="0" collapsed="false">
      <c r="A83" s="87" t="s">
        <v>179</v>
      </c>
      <c r="B83" s="99" t="s">
        <v>180</v>
      </c>
      <c r="C83" s="101" t="s">
        <v>63</v>
      </c>
      <c r="D83" s="102" t="n">
        <v>6</v>
      </c>
      <c r="E83" s="89" t="n">
        <v>3.45</v>
      </c>
      <c r="F83" s="90" t="n">
        <f aca="false">ROUND((H83/D83),2)</f>
        <v>4.45</v>
      </c>
      <c r="G83" s="89" t="n">
        <v>20.7</v>
      </c>
      <c r="H83" s="90" t="n">
        <f aca="false">ROUND((N83*(G83/M83)),2)</f>
        <v>26.7</v>
      </c>
      <c r="I83" s="89" t="n">
        <v>4.58</v>
      </c>
      <c r="J83" s="90" t="n">
        <f aca="false">ROUND((L83/D83),2)</f>
        <v>5.91</v>
      </c>
      <c r="K83" s="89" t="n">
        <v>27.48</v>
      </c>
      <c r="L83" s="90" t="n">
        <f aca="false">ROUND((N83*(K83/M83)),2)</f>
        <v>35.44</v>
      </c>
      <c r="M83" s="89" t="n">
        <v>48.18</v>
      </c>
      <c r="N83" s="90" t="n">
        <f aca="false">ROUND((P83/(1+F$5)),2)</f>
        <v>62.14</v>
      </c>
      <c r="O83" s="89" t="n">
        <v>62.14</v>
      </c>
      <c r="P83" s="90" t="n">
        <f aca="false">ROUND((O83*(1-F$10)),2)</f>
        <v>62.14</v>
      </c>
      <c r="Q83" s="84"/>
    </row>
    <row r="84" customFormat="false" ht="32.4" hidden="false" customHeight="true" outlineLevel="0" collapsed="false">
      <c r="A84" s="87" t="s">
        <v>181</v>
      </c>
      <c r="B84" s="99" t="s">
        <v>182</v>
      </c>
      <c r="C84" s="101" t="s">
        <v>63</v>
      </c>
      <c r="D84" s="102" t="n">
        <v>1</v>
      </c>
      <c r="E84" s="89" t="n">
        <v>4.36</v>
      </c>
      <c r="F84" s="90" t="n">
        <f aca="false">ROUND((H84/D84),2)</f>
        <v>5.62</v>
      </c>
      <c r="G84" s="89" t="n">
        <v>4.36</v>
      </c>
      <c r="H84" s="90" t="n">
        <f aca="false">ROUND((N84*(G84/M84)),2)</f>
        <v>5.62</v>
      </c>
      <c r="I84" s="89" t="n">
        <v>5.64</v>
      </c>
      <c r="J84" s="90" t="n">
        <f aca="false">ROUND((L84/D84),2)</f>
        <v>7.27</v>
      </c>
      <c r="K84" s="89" t="n">
        <v>5.64</v>
      </c>
      <c r="L84" s="90" t="n">
        <f aca="false">ROUND((N84*(K84/M84)),2)</f>
        <v>7.27</v>
      </c>
      <c r="M84" s="89" t="n">
        <v>10</v>
      </c>
      <c r="N84" s="90" t="n">
        <f aca="false">ROUND((P84/(1+F$5)),2)</f>
        <v>12.89</v>
      </c>
      <c r="O84" s="89" t="n">
        <v>12.89</v>
      </c>
      <c r="P84" s="90" t="n">
        <f aca="false">ROUND((O84*(1-F$10)),2)</f>
        <v>12.89</v>
      </c>
      <c r="Q84" s="84"/>
    </row>
    <row r="85" customFormat="false" ht="49.25" hidden="false" customHeight="true" outlineLevel="0" collapsed="false">
      <c r="A85" s="87" t="s">
        <v>183</v>
      </c>
      <c r="B85" s="99" t="s">
        <v>184</v>
      </c>
      <c r="C85" s="101" t="s">
        <v>63</v>
      </c>
      <c r="D85" s="102" t="n">
        <v>1</v>
      </c>
      <c r="E85" s="89" t="n">
        <v>4.42</v>
      </c>
      <c r="F85" s="90" t="n">
        <f aca="false">ROUND((H85/D85),2)</f>
        <v>5.7</v>
      </c>
      <c r="G85" s="89" t="n">
        <v>4.42</v>
      </c>
      <c r="H85" s="90" t="n">
        <f aca="false">ROUND((N85*(G85/M85)),2)</f>
        <v>5.7</v>
      </c>
      <c r="I85" s="89" t="n">
        <v>5.74</v>
      </c>
      <c r="J85" s="90" t="n">
        <f aca="false">ROUND((L85/D85),2)</f>
        <v>7.4</v>
      </c>
      <c r="K85" s="89" t="n">
        <v>5.74</v>
      </c>
      <c r="L85" s="90" t="n">
        <f aca="false">ROUND((N85*(K85/M85)),2)</f>
        <v>7.4</v>
      </c>
      <c r="M85" s="89" t="n">
        <v>10.16</v>
      </c>
      <c r="N85" s="90" t="n">
        <f aca="false">ROUND((P85/(1+F$5)),2)</f>
        <v>13.1</v>
      </c>
      <c r="O85" s="89" t="n">
        <v>13.1</v>
      </c>
      <c r="P85" s="90" t="n">
        <f aca="false">ROUND((O85*(1-F$10)),2)</f>
        <v>13.1</v>
      </c>
      <c r="Q85" s="84"/>
    </row>
    <row r="86" customFormat="false" ht="37.5" hidden="false" customHeight="true" outlineLevel="0" collapsed="false">
      <c r="A86" s="87" t="s">
        <v>185</v>
      </c>
      <c r="B86" s="99" t="s">
        <v>186</v>
      </c>
      <c r="C86" s="101" t="s">
        <v>63</v>
      </c>
      <c r="D86" s="102" t="n">
        <v>11</v>
      </c>
      <c r="E86" s="89" t="n">
        <v>1.82</v>
      </c>
      <c r="F86" s="90" t="n">
        <f aca="false">ROUND((H86/D86),2)</f>
        <v>2.35</v>
      </c>
      <c r="G86" s="89" t="n">
        <v>20.02</v>
      </c>
      <c r="H86" s="90" t="n">
        <f aca="false">ROUND((N86*(G86/M86)),2)</f>
        <v>25.82</v>
      </c>
      <c r="I86" s="89" t="n">
        <v>1.33</v>
      </c>
      <c r="J86" s="90" t="n">
        <f aca="false">ROUND((L86/D86),2)</f>
        <v>1.72</v>
      </c>
      <c r="K86" s="89" t="n">
        <v>14.63</v>
      </c>
      <c r="L86" s="90" t="n">
        <f aca="false">ROUND((N86*(K86/M86)),2)</f>
        <v>18.87</v>
      </c>
      <c r="M86" s="89" t="n">
        <v>34.65</v>
      </c>
      <c r="N86" s="90" t="n">
        <f aca="false">ROUND((P86/(1+F$5)),2)</f>
        <v>44.69</v>
      </c>
      <c r="O86" s="89" t="n">
        <v>44.69</v>
      </c>
      <c r="P86" s="90" t="n">
        <f aca="false">ROUND((O86*(1-F$10)),2)</f>
        <v>44.69</v>
      </c>
      <c r="Q86" s="84"/>
    </row>
    <row r="87" customFormat="false" ht="38.55" hidden="false" customHeight="true" outlineLevel="0" collapsed="false">
      <c r="A87" s="87" t="s">
        <v>187</v>
      </c>
      <c r="B87" s="99" t="s">
        <v>188</v>
      </c>
      <c r="C87" s="101" t="s">
        <v>63</v>
      </c>
      <c r="D87" s="102" t="n">
        <v>8</v>
      </c>
      <c r="E87" s="89" t="n">
        <v>2.17</v>
      </c>
      <c r="F87" s="90" t="n">
        <f aca="false">ROUND((H87/D87),2)</f>
        <v>2.8</v>
      </c>
      <c r="G87" s="89" t="n">
        <v>17.36</v>
      </c>
      <c r="H87" s="90" t="n">
        <f aca="false">ROUND((N87*(G87/M87)),2)</f>
        <v>22.39</v>
      </c>
      <c r="I87" s="89" t="n">
        <v>2.4</v>
      </c>
      <c r="J87" s="90" t="n">
        <f aca="false">ROUND((L87/D87),2)</f>
        <v>3.1</v>
      </c>
      <c r="K87" s="89" t="n">
        <v>19.2</v>
      </c>
      <c r="L87" s="90" t="n">
        <f aca="false">ROUND((N87*(K87/M87)),2)</f>
        <v>24.76</v>
      </c>
      <c r="M87" s="89" t="n">
        <v>36.56</v>
      </c>
      <c r="N87" s="90" t="n">
        <f aca="false">ROUND((P87/(1+F$5)),2)</f>
        <v>47.15</v>
      </c>
      <c r="O87" s="89" t="n">
        <v>47.15</v>
      </c>
      <c r="P87" s="90" t="n">
        <f aca="false">ROUND((O87*(1-F$10)),2)</f>
        <v>47.15</v>
      </c>
      <c r="Q87" s="84"/>
    </row>
    <row r="88" customFormat="false" ht="38.55" hidden="false" customHeight="true" outlineLevel="0" collapsed="false">
      <c r="A88" s="87" t="s">
        <v>189</v>
      </c>
      <c r="B88" s="99" t="s">
        <v>190</v>
      </c>
      <c r="C88" s="101" t="s">
        <v>63</v>
      </c>
      <c r="D88" s="102" t="n">
        <v>7</v>
      </c>
      <c r="E88" s="89" t="n">
        <v>2.63</v>
      </c>
      <c r="F88" s="90" t="n">
        <f aca="false">ROUND((H88/D88),2)</f>
        <v>3.39</v>
      </c>
      <c r="G88" s="89" t="n">
        <v>18.41</v>
      </c>
      <c r="H88" s="90" t="n">
        <f aca="false">ROUND((N88*(G88/M88)),2)</f>
        <v>23.75</v>
      </c>
      <c r="I88" s="89" t="n">
        <v>4.54</v>
      </c>
      <c r="J88" s="90" t="n">
        <f aca="false">ROUND((L88/D88),2)</f>
        <v>5.86</v>
      </c>
      <c r="K88" s="89" t="n">
        <v>31.78</v>
      </c>
      <c r="L88" s="90" t="n">
        <f aca="false">ROUND((N88*(K88/M88)),2)</f>
        <v>40.99</v>
      </c>
      <c r="M88" s="89" t="n">
        <v>50.19</v>
      </c>
      <c r="N88" s="90" t="n">
        <f aca="false">ROUND((P88/(1+F$5)),2)</f>
        <v>64.74</v>
      </c>
      <c r="O88" s="89" t="n">
        <v>64.74</v>
      </c>
      <c r="P88" s="90" t="n">
        <f aca="false">ROUND((O88*(1-F$10)),2)</f>
        <v>64.74</v>
      </c>
      <c r="Q88" s="84"/>
    </row>
    <row r="89" customFormat="false" ht="35.35" hidden="false" customHeight="true" outlineLevel="0" collapsed="false">
      <c r="A89" s="87" t="s">
        <v>191</v>
      </c>
      <c r="B89" s="99" t="s">
        <v>192</v>
      </c>
      <c r="C89" s="101" t="s">
        <v>63</v>
      </c>
      <c r="D89" s="102" t="n">
        <v>11</v>
      </c>
      <c r="E89" s="89" t="n">
        <v>3.16</v>
      </c>
      <c r="F89" s="90" t="n">
        <f aca="false">ROUND((H89/D89),2)</f>
        <v>4.08</v>
      </c>
      <c r="G89" s="89" t="n">
        <v>34.76</v>
      </c>
      <c r="H89" s="90" t="n">
        <f aca="false">ROUND((N89*(G89/M89)),2)</f>
        <v>44.84</v>
      </c>
      <c r="I89" s="89" t="n">
        <v>5.6</v>
      </c>
      <c r="J89" s="90" t="n">
        <f aca="false">ROUND((L89/D89),2)</f>
        <v>7.22</v>
      </c>
      <c r="K89" s="89" t="n">
        <v>61.6</v>
      </c>
      <c r="L89" s="90" t="n">
        <f aca="false">ROUND((N89*(K89/M89)),2)</f>
        <v>79.45</v>
      </c>
      <c r="M89" s="89" t="n">
        <v>96.36</v>
      </c>
      <c r="N89" s="90" t="n">
        <f aca="false">ROUND((P89/(1+F$5)),2)</f>
        <v>124.29</v>
      </c>
      <c r="O89" s="89" t="n">
        <v>124.29</v>
      </c>
      <c r="P89" s="90" t="n">
        <f aca="false">ROUND((O89*(1-F$10)),2)</f>
        <v>124.29</v>
      </c>
      <c r="Q89" s="84"/>
    </row>
    <row r="90" customFormat="false" ht="62.1" hidden="false" customHeight="true" outlineLevel="0" collapsed="false">
      <c r="A90" s="87" t="s">
        <v>193</v>
      </c>
      <c r="B90" s="99" t="s">
        <v>194</v>
      </c>
      <c r="C90" s="101" t="s">
        <v>63</v>
      </c>
      <c r="D90" s="102" t="n">
        <v>6</v>
      </c>
      <c r="E90" s="89" t="n">
        <v>4.43</v>
      </c>
      <c r="F90" s="90" t="n">
        <f aca="false">ROUND((H90/D90),2)</f>
        <v>5.71</v>
      </c>
      <c r="G90" s="89" t="n">
        <v>26.58</v>
      </c>
      <c r="H90" s="90" t="n">
        <f aca="false">ROUND((N90*(G90/M90)),2)</f>
        <v>34.28</v>
      </c>
      <c r="I90" s="89" t="n">
        <v>5.03</v>
      </c>
      <c r="J90" s="90" t="n">
        <f aca="false">ROUND((L90/D90),2)</f>
        <v>6.49</v>
      </c>
      <c r="K90" s="89" t="n">
        <v>30.18</v>
      </c>
      <c r="L90" s="90" t="n">
        <f aca="false">ROUND((N90*(K90/M90)),2)</f>
        <v>38.93</v>
      </c>
      <c r="M90" s="89" t="n">
        <v>56.76</v>
      </c>
      <c r="N90" s="90" t="n">
        <f aca="false">ROUND((P90/(1+F$5)),2)</f>
        <v>73.21</v>
      </c>
      <c r="O90" s="89" t="n">
        <v>73.21</v>
      </c>
      <c r="P90" s="90" t="n">
        <f aca="false">ROUND((O90*(1-F$10)),2)</f>
        <v>73.21</v>
      </c>
      <c r="Q90" s="84"/>
    </row>
    <row r="91" customFormat="false" ht="55.7" hidden="false" customHeight="true" outlineLevel="0" collapsed="false">
      <c r="A91" s="87" t="s">
        <v>195</v>
      </c>
      <c r="B91" s="99" t="s">
        <v>184</v>
      </c>
      <c r="C91" s="101" t="s">
        <v>63</v>
      </c>
      <c r="D91" s="102" t="n">
        <v>2</v>
      </c>
      <c r="E91" s="89" t="n">
        <v>4.42</v>
      </c>
      <c r="F91" s="90" t="n">
        <f aca="false">ROUND((H91/D91),2)</f>
        <v>5.7</v>
      </c>
      <c r="G91" s="89" t="n">
        <v>8.84</v>
      </c>
      <c r="H91" s="90" t="n">
        <f aca="false">ROUND((N91*(G91/M91)),2)</f>
        <v>11.4</v>
      </c>
      <c r="I91" s="89" t="n">
        <v>5.74</v>
      </c>
      <c r="J91" s="90" t="n">
        <f aca="false">ROUND((L91/D91),2)</f>
        <v>7.41</v>
      </c>
      <c r="K91" s="89" t="n">
        <v>11.48</v>
      </c>
      <c r="L91" s="90" t="n">
        <f aca="false">ROUND((N91*(K91/M91)),2)</f>
        <v>14.81</v>
      </c>
      <c r="M91" s="89" t="n">
        <v>20.32</v>
      </c>
      <c r="N91" s="90" t="n">
        <f aca="false">ROUND((P91/(1+F$5)),2)</f>
        <v>26.21</v>
      </c>
      <c r="O91" s="89" t="n">
        <v>26.21</v>
      </c>
      <c r="P91" s="90" t="n">
        <f aca="false">ROUND((O91*(1-F$10)),2)</f>
        <v>26.21</v>
      </c>
      <c r="Q91" s="84"/>
    </row>
    <row r="92" customFormat="false" ht="38.55" hidden="false" customHeight="true" outlineLevel="0" collapsed="false">
      <c r="A92" s="87" t="s">
        <v>196</v>
      </c>
      <c r="B92" s="99" t="s">
        <v>197</v>
      </c>
      <c r="C92" s="101" t="s">
        <v>63</v>
      </c>
      <c r="D92" s="102" t="n">
        <v>4</v>
      </c>
      <c r="E92" s="89" t="n">
        <v>1.74</v>
      </c>
      <c r="F92" s="90" t="n">
        <f aca="false">ROUND((H92/D92),2)</f>
        <v>2.24</v>
      </c>
      <c r="G92" s="89" t="n">
        <v>6.96</v>
      </c>
      <c r="H92" s="90" t="n">
        <f aca="false">ROUND((N92*(G92/M92)),2)</f>
        <v>8.97</v>
      </c>
      <c r="I92" s="89" t="n">
        <v>3.33</v>
      </c>
      <c r="J92" s="90" t="n">
        <f aca="false">ROUND((L92/D92),2)</f>
        <v>4.3</v>
      </c>
      <c r="K92" s="89" t="n">
        <v>13.32</v>
      </c>
      <c r="L92" s="90" t="n">
        <f aca="false">ROUND((N92*(K92/M92)),2)</f>
        <v>17.18</v>
      </c>
      <c r="M92" s="89" t="n">
        <v>20.28</v>
      </c>
      <c r="N92" s="90" t="n">
        <f aca="false">ROUND((P92/(1+F$5)),2)</f>
        <v>26.15</v>
      </c>
      <c r="O92" s="89" t="n">
        <v>26.15</v>
      </c>
      <c r="P92" s="90" t="n">
        <f aca="false">ROUND((O92*(1-F$10)),2)</f>
        <v>26.15</v>
      </c>
      <c r="Q92" s="84"/>
    </row>
    <row r="93" customFormat="false" ht="36.4" hidden="false" customHeight="true" outlineLevel="0" collapsed="false">
      <c r="A93" s="87" t="s">
        <v>198</v>
      </c>
      <c r="B93" s="99" t="s">
        <v>199</v>
      </c>
      <c r="C93" s="101" t="s">
        <v>63</v>
      </c>
      <c r="D93" s="102" t="n">
        <v>2</v>
      </c>
      <c r="E93" s="89" t="n">
        <v>2.89</v>
      </c>
      <c r="F93" s="90" t="n">
        <f aca="false">ROUND((H93/D93),2)</f>
        <v>3.73</v>
      </c>
      <c r="G93" s="89" t="n">
        <v>5.78</v>
      </c>
      <c r="H93" s="90" t="n">
        <f aca="false">ROUND((N93*(G93/M93)),2)</f>
        <v>7.45</v>
      </c>
      <c r="I93" s="89" t="n">
        <v>5.48</v>
      </c>
      <c r="J93" s="90" t="n">
        <f aca="false">ROUND((L93/D93),2)</f>
        <v>7.07</v>
      </c>
      <c r="K93" s="89" t="n">
        <v>10.96</v>
      </c>
      <c r="L93" s="90" t="n">
        <f aca="false">ROUND((N93*(K93/M93)),2)</f>
        <v>14.14</v>
      </c>
      <c r="M93" s="89" t="n">
        <v>16.74</v>
      </c>
      <c r="N93" s="90" t="n">
        <f aca="false">ROUND((P93/(1+F$5)),2)</f>
        <v>21.59</v>
      </c>
      <c r="O93" s="89" t="n">
        <v>21.59</v>
      </c>
      <c r="P93" s="90" t="n">
        <f aca="false">ROUND((O93*(1-F$10)),2)</f>
        <v>21.59</v>
      </c>
      <c r="Q93" s="84"/>
    </row>
    <row r="94" customFormat="false" ht="45" hidden="false" customHeight="true" outlineLevel="0" collapsed="false">
      <c r="A94" s="87" t="s">
        <v>200</v>
      </c>
      <c r="B94" s="99" t="s">
        <v>201</v>
      </c>
      <c r="C94" s="101" t="s">
        <v>63</v>
      </c>
      <c r="D94" s="102" t="n">
        <v>2</v>
      </c>
      <c r="E94" s="89" t="n">
        <v>4.21</v>
      </c>
      <c r="F94" s="90" t="n">
        <f aca="false">ROUND((H94/D94),2)</f>
        <v>5.43</v>
      </c>
      <c r="G94" s="89" t="n">
        <v>8.42</v>
      </c>
      <c r="H94" s="90" t="n">
        <f aca="false">ROUND((N94*(G94/M94)),2)</f>
        <v>10.86</v>
      </c>
      <c r="I94" s="89" t="n">
        <v>8.86</v>
      </c>
      <c r="J94" s="90" t="n">
        <f aca="false">ROUND((L94/D94),2)</f>
        <v>11.43</v>
      </c>
      <c r="K94" s="89" t="n">
        <v>17.72</v>
      </c>
      <c r="L94" s="90" t="n">
        <f aca="false">ROUND((N94*(K94/M94)),2)</f>
        <v>22.85</v>
      </c>
      <c r="M94" s="89" t="n">
        <v>26.14</v>
      </c>
      <c r="N94" s="90" t="n">
        <f aca="false">ROUND((P94/(1+F$5)),2)</f>
        <v>33.71</v>
      </c>
      <c r="O94" s="89" t="n">
        <v>33.71</v>
      </c>
      <c r="P94" s="90" t="n">
        <f aca="false">ROUND((O94*(1-F$10)),2)</f>
        <v>33.71</v>
      </c>
      <c r="Q94" s="84"/>
    </row>
    <row r="95" customFormat="false" ht="34.25" hidden="false" customHeight="true" outlineLevel="0" collapsed="false">
      <c r="A95" s="87" t="s">
        <v>202</v>
      </c>
      <c r="B95" s="99" t="s">
        <v>197</v>
      </c>
      <c r="C95" s="101" t="s">
        <v>63</v>
      </c>
      <c r="D95" s="102" t="n">
        <v>2</v>
      </c>
      <c r="E95" s="89" t="n">
        <v>4.36</v>
      </c>
      <c r="F95" s="90" t="n">
        <f aca="false">ROUND((H95/D95),2)</f>
        <v>5.63</v>
      </c>
      <c r="G95" s="89" t="n">
        <v>8.72</v>
      </c>
      <c r="H95" s="90" t="n">
        <f aca="false">ROUND((N95*(G95/M95)),2)</f>
        <v>11.25</v>
      </c>
      <c r="I95" s="89" t="n">
        <v>9.68</v>
      </c>
      <c r="J95" s="90" t="n">
        <f aca="false">ROUND((L95/D95),2)</f>
        <v>12.49</v>
      </c>
      <c r="K95" s="89" t="n">
        <v>19.36</v>
      </c>
      <c r="L95" s="90" t="n">
        <f aca="false">ROUND((N95*(K95/M95)),2)</f>
        <v>24.97</v>
      </c>
      <c r="M95" s="89" t="n">
        <v>28.08</v>
      </c>
      <c r="N95" s="90" t="n">
        <f aca="false">ROUND((P95/(1+F$5)),2)</f>
        <v>36.22</v>
      </c>
      <c r="O95" s="89" t="n">
        <v>36.22</v>
      </c>
      <c r="P95" s="90" t="n">
        <f aca="false">ROUND((O95*(1-F$10)),2)</f>
        <v>36.22</v>
      </c>
      <c r="Q95" s="84"/>
    </row>
    <row r="96" customFormat="false" ht="36.4" hidden="false" customHeight="true" outlineLevel="0" collapsed="false">
      <c r="A96" s="87" t="s">
        <v>203</v>
      </c>
      <c r="B96" s="99" t="s">
        <v>204</v>
      </c>
      <c r="C96" s="101" t="s">
        <v>63</v>
      </c>
      <c r="D96" s="102" t="n">
        <v>5</v>
      </c>
      <c r="E96" s="89" t="n">
        <v>4.2</v>
      </c>
      <c r="F96" s="90" t="n">
        <f aca="false">ROUND((H96/D96),2)</f>
        <v>5.42</v>
      </c>
      <c r="G96" s="89" t="n">
        <v>21</v>
      </c>
      <c r="H96" s="90" t="n">
        <f aca="false">ROUND((N96*(G96/M96)),2)</f>
        <v>27.09</v>
      </c>
      <c r="I96" s="89" t="n">
        <v>12</v>
      </c>
      <c r="J96" s="90" t="n">
        <f aca="false">ROUND((L96/D96),2)</f>
        <v>15.48</v>
      </c>
      <c r="K96" s="89" t="n">
        <v>60</v>
      </c>
      <c r="L96" s="90" t="n">
        <f aca="false">ROUND((N96*(K96/M96)),2)</f>
        <v>77.39</v>
      </c>
      <c r="M96" s="89" t="n">
        <v>81</v>
      </c>
      <c r="N96" s="90" t="n">
        <f aca="false">ROUND((P96/(1+F$5)),2)</f>
        <v>104.48</v>
      </c>
      <c r="O96" s="89" t="n">
        <v>104.48</v>
      </c>
      <c r="P96" s="90" t="n">
        <f aca="false">ROUND((O96*(1-F$10)),2)</f>
        <v>104.48</v>
      </c>
      <c r="Q96" s="84"/>
    </row>
    <row r="97" customFormat="false" ht="34.25" hidden="false" customHeight="true" outlineLevel="0" collapsed="false">
      <c r="A97" s="87" t="s">
        <v>205</v>
      </c>
      <c r="B97" s="99" t="s">
        <v>206</v>
      </c>
      <c r="C97" s="101" t="s">
        <v>63</v>
      </c>
      <c r="D97" s="102" t="n">
        <v>5</v>
      </c>
      <c r="E97" s="89" t="n">
        <v>2.4</v>
      </c>
      <c r="F97" s="90" t="n">
        <f aca="false">ROUND((H97/D97),2)</f>
        <v>3.09</v>
      </c>
      <c r="G97" s="89" t="n">
        <v>12</v>
      </c>
      <c r="H97" s="90" t="n">
        <f aca="false">ROUND((N97*(G97/M97)),2)</f>
        <v>15.47</v>
      </c>
      <c r="I97" s="89" t="n">
        <v>2.11</v>
      </c>
      <c r="J97" s="90" t="n">
        <f aca="false">ROUND((L97/D97),2)</f>
        <v>2.72</v>
      </c>
      <c r="K97" s="89" t="n">
        <v>10.55</v>
      </c>
      <c r="L97" s="90" t="n">
        <f aca="false">ROUND((N97*(K97/M97)),2)</f>
        <v>13.61</v>
      </c>
      <c r="M97" s="89" t="n">
        <v>22.55</v>
      </c>
      <c r="N97" s="90" t="n">
        <f aca="false">ROUND((P97/(1+F$5)),2)</f>
        <v>29.08</v>
      </c>
      <c r="O97" s="89" t="n">
        <v>29.08</v>
      </c>
      <c r="P97" s="90" t="n">
        <f aca="false">ROUND((O97*(1-F$10)),2)</f>
        <v>29.08</v>
      </c>
      <c r="Q97" s="84"/>
    </row>
    <row r="98" customFormat="false" ht="35.35" hidden="false" customHeight="true" outlineLevel="0" collapsed="false">
      <c r="A98" s="87" t="s">
        <v>207</v>
      </c>
      <c r="B98" s="99" t="s">
        <v>208</v>
      </c>
      <c r="C98" s="101" t="s">
        <v>63</v>
      </c>
      <c r="D98" s="102" t="n">
        <v>3</v>
      </c>
      <c r="E98" s="89" t="n">
        <v>4.21</v>
      </c>
      <c r="F98" s="90" t="n">
        <f aca="false">ROUND((H98/D98),2)</f>
        <v>5.43</v>
      </c>
      <c r="G98" s="89" t="n">
        <v>12.63</v>
      </c>
      <c r="H98" s="90" t="n">
        <f aca="false">ROUND((N98*(G98/M98)),2)</f>
        <v>16.29</v>
      </c>
      <c r="I98" s="89" t="n">
        <v>9.05</v>
      </c>
      <c r="J98" s="90" t="n">
        <f aca="false">ROUND((L98/D98),2)</f>
        <v>11.67</v>
      </c>
      <c r="K98" s="89" t="n">
        <v>27.15</v>
      </c>
      <c r="L98" s="90" t="n">
        <f aca="false">ROUND((N98*(K98/M98)),2)</f>
        <v>35.02</v>
      </c>
      <c r="M98" s="89" t="n">
        <v>39.78</v>
      </c>
      <c r="N98" s="90" t="n">
        <f aca="false">ROUND((P98/(1+F$5)),2)</f>
        <v>51.31</v>
      </c>
      <c r="O98" s="89" t="n">
        <v>51.31</v>
      </c>
      <c r="P98" s="90" t="n">
        <f aca="false">ROUND((O98*(1-F$10)),2)</f>
        <v>51.31</v>
      </c>
      <c r="Q98" s="84"/>
    </row>
    <row r="99" customFormat="false" ht="35.35" hidden="false" customHeight="true" outlineLevel="0" collapsed="false">
      <c r="A99" s="87" t="s">
        <v>209</v>
      </c>
      <c r="B99" s="99" t="s">
        <v>210</v>
      </c>
      <c r="C99" s="101" t="s">
        <v>63</v>
      </c>
      <c r="D99" s="102" t="n">
        <v>4</v>
      </c>
      <c r="E99" s="89" t="n">
        <v>2.63</v>
      </c>
      <c r="F99" s="90" t="n">
        <f aca="false">ROUND((H99/D99),2)</f>
        <v>3.39</v>
      </c>
      <c r="G99" s="89" t="n">
        <v>10.52</v>
      </c>
      <c r="H99" s="90" t="n">
        <f aca="false">ROUND((N99*(G99/M99)),2)</f>
        <v>13.57</v>
      </c>
      <c r="I99" s="89" t="n">
        <v>4.83</v>
      </c>
      <c r="J99" s="90" t="n">
        <f aca="false">ROUND((L99/D99),2)</f>
        <v>6.23</v>
      </c>
      <c r="K99" s="89" t="n">
        <v>19.32</v>
      </c>
      <c r="L99" s="90" t="n">
        <f aca="false">ROUND((N99*(K99/M99)),2)</f>
        <v>24.92</v>
      </c>
      <c r="M99" s="89" t="n">
        <v>29.84</v>
      </c>
      <c r="N99" s="90" t="n">
        <f aca="false">ROUND((P99/(1+F$5)),2)</f>
        <v>38.49</v>
      </c>
      <c r="O99" s="89" t="n">
        <v>38.49</v>
      </c>
      <c r="P99" s="90" t="n">
        <f aca="false">ROUND((O99*(1-F$10)),2)</f>
        <v>38.49</v>
      </c>
      <c r="Q99" s="84"/>
    </row>
    <row r="100" customFormat="false" ht="40.7" hidden="false" customHeight="true" outlineLevel="0" collapsed="false">
      <c r="A100" s="87" t="s">
        <v>211</v>
      </c>
      <c r="B100" s="99" t="s">
        <v>212</v>
      </c>
      <c r="C100" s="101" t="s">
        <v>63</v>
      </c>
      <c r="D100" s="102" t="n">
        <v>2</v>
      </c>
      <c r="E100" s="89" t="n">
        <v>3.16</v>
      </c>
      <c r="F100" s="90" t="n">
        <f aca="false">ROUND((H100/D100),2)</f>
        <v>4.08</v>
      </c>
      <c r="G100" s="89" t="n">
        <v>6.32</v>
      </c>
      <c r="H100" s="90" t="n">
        <f aca="false">ROUND((N100*(G100/M100)),2)</f>
        <v>8.15</v>
      </c>
      <c r="I100" s="89" t="n">
        <v>6.36</v>
      </c>
      <c r="J100" s="90" t="n">
        <f aca="false">ROUND((L100/D100),2)</f>
        <v>8.2</v>
      </c>
      <c r="K100" s="89" t="n">
        <v>12.72</v>
      </c>
      <c r="L100" s="90" t="n">
        <f aca="false">ROUND((N100*(K100/M100)),2)</f>
        <v>16.4</v>
      </c>
      <c r="M100" s="89" t="n">
        <v>19.04</v>
      </c>
      <c r="N100" s="90" t="n">
        <f aca="false">ROUND((P100/(1+F$5)),2)</f>
        <v>24.55</v>
      </c>
      <c r="O100" s="89" t="n">
        <v>24.55</v>
      </c>
      <c r="P100" s="90" t="n">
        <f aca="false">ROUND((O100*(1-F$10)),2)</f>
        <v>24.55</v>
      </c>
      <c r="Q100" s="84"/>
    </row>
    <row r="101" customFormat="false" ht="43.9" hidden="false" customHeight="true" outlineLevel="0" collapsed="false">
      <c r="A101" s="87" t="s">
        <v>213</v>
      </c>
      <c r="B101" s="99" t="s">
        <v>214</v>
      </c>
      <c r="C101" s="101" t="s">
        <v>63</v>
      </c>
      <c r="D101" s="102" t="n">
        <v>5</v>
      </c>
      <c r="E101" s="89" t="n">
        <v>7.33</v>
      </c>
      <c r="F101" s="90" t="n">
        <f aca="false">ROUND((H101/D101),2)</f>
        <v>9.45</v>
      </c>
      <c r="G101" s="89" t="n">
        <v>36.65</v>
      </c>
      <c r="H101" s="90" t="n">
        <f aca="false">ROUND((N101*(G101/M101)),2)</f>
        <v>47.27</v>
      </c>
      <c r="I101" s="89" t="n">
        <v>8.66</v>
      </c>
      <c r="J101" s="90" t="n">
        <f aca="false">ROUND((L101/D101),2)</f>
        <v>11.17</v>
      </c>
      <c r="K101" s="89" t="n">
        <v>43.3</v>
      </c>
      <c r="L101" s="90" t="n">
        <f aca="false">ROUND((N101*(K101/M101)),2)</f>
        <v>55.85</v>
      </c>
      <c r="M101" s="89" t="n">
        <v>79.95</v>
      </c>
      <c r="N101" s="90" t="n">
        <f aca="false">ROUND((P101/(1+F$5)),2)</f>
        <v>103.12</v>
      </c>
      <c r="O101" s="89" t="n">
        <v>103.12</v>
      </c>
      <c r="P101" s="90" t="n">
        <f aca="false">ROUND((O101*(1-F$10)),2)</f>
        <v>103.12</v>
      </c>
      <c r="Q101" s="84"/>
    </row>
    <row r="102" customFormat="false" ht="51.4" hidden="false" customHeight="true" outlineLevel="0" collapsed="false">
      <c r="A102" s="87" t="s">
        <v>215</v>
      </c>
      <c r="B102" s="99" t="s">
        <v>216</v>
      </c>
      <c r="C102" s="101" t="s">
        <v>63</v>
      </c>
      <c r="D102" s="102" t="n">
        <v>26</v>
      </c>
      <c r="E102" s="89" t="n">
        <v>2.98</v>
      </c>
      <c r="F102" s="90" t="n">
        <f aca="false">ROUND((H102/D102),2)</f>
        <v>3.84</v>
      </c>
      <c r="G102" s="89" t="n">
        <v>77.48</v>
      </c>
      <c r="H102" s="90" t="n">
        <f aca="false">ROUND((N102*(G102/M102)),2)</f>
        <v>99.94</v>
      </c>
      <c r="I102" s="89" t="n">
        <v>2.44</v>
      </c>
      <c r="J102" s="90" t="n">
        <f aca="false">ROUND((L102/D102),2)</f>
        <v>3.15</v>
      </c>
      <c r="K102" s="89" t="n">
        <v>63.44</v>
      </c>
      <c r="L102" s="90" t="n">
        <f aca="false">ROUND((N102*(K102/M102)),2)</f>
        <v>81.83</v>
      </c>
      <c r="M102" s="89" t="n">
        <v>140.92</v>
      </c>
      <c r="N102" s="90" t="n">
        <f aca="false">ROUND((P102/(1+F$5)),2)</f>
        <v>181.77</v>
      </c>
      <c r="O102" s="89" t="n">
        <v>181.77</v>
      </c>
      <c r="P102" s="90" t="n">
        <f aca="false">ROUND((O102*(1-F$10)),2)</f>
        <v>181.77</v>
      </c>
      <c r="Q102" s="84"/>
    </row>
    <row r="103" customFormat="false" ht="48.2" hidden="false" customHeight="true" outlineLevel="0" collapsed="false">
      <c r="A103" s="87" t="s">
        <v>217</v>
      </c>
      <c r="B103" s="99" t="s">
        <v>218</v>
      </c>
      <c r="C103" s="101" t="s">
        <v>63</v>
      </c>
      <c r="D103" s="102" t="n">
        <v>26</v>
      </c>
      <c r="E103" s="89" t="n">
        <v>1.16</v>
      </c>
      <c r="F103" s="90" t="n">
        <f aca="false">ROUND((H103/D103),2)</f>
        <v>1.5</v>
      </c>
      <c r="G103" s="89" t="n">
        <v>30.16</v>
      </c>
      <c r="H103" s="90" t="n">
        <f aca="false">ROUND((N103*(G103/M103)),2)</f>
        <v>38.9</v>
      </c>
      <c r="I103" s="89" t="n">
        <v>2.98</v>
      </c>
      <c r="J103" s="90" t="n">
        <f aca="false">ROUND((L103/D103),2)</f>
        <v>3.84</v>
      </c>
      <c r="K103" s="89" t="n">
        <v>77.48</v>
      </c>
      <c r="L103" s="90" t="n">
        <f aca="false">ROUND((N103*(K103/M103)),2)</f>
        <v>99.94</v>
      </c>
      <c r="M103" s="89" t="n">
        <v>107.64</v>
      </c>
      <c r="N103" s="90" t="n">
        <f aca="false">ROUND((P103/(1+F$5)),2)</f>
        <v>138.84</v>
      </c>
      <c r="O103" s="89" t="n">
        <v>138.84</v>
      </c>
      <c r="P103" s="90" t="n">
        <f aca="false">ROUND((O103*(1-F$10)),2)</f>
        <v>138.84</v>
      </c>
      <c r="Q103" s="84"/>
    </row>
    <row r="104" customFormat="false" ht="52.5" hidden="false" customHeight="true" outlineLevel="0" collapsed="false">
      <c r="A104" s="87" t="s">
        <v>219</v>
      </c>
      <c r="B104" s="99" t="s">
        <v>220</v>
      </c>
      <c r="C104" s="101" t="s">
        <v>63</v>
      </c>
      <c r="D104" s="102" t="n">
        <v>13</v>
      </c>
      <c r="E104" s="89" t="n">
        <v>7.33</v>
      </c>
      <c r="F104" s="90" t="n">
        <f aca="false">ROUND((H104/D104),2)</f>
        <v>9.45</v>
      </c>
      <c r="G104" s="89" t="n">
        <v>95.29</v>
      </c>
      <c r="H104" s="90" t="n">
        <f aca="false">ROUND((N104*(G104/M104)),2)</f>
        <v>122.91</v>
      </c>
      <c r="I104" s="89" t="n">
        <v>8.61</v>
      </c>
      <c r="J104" s="90" t="n">
        <f aca="false">ROUND((L104/D104),2)</f>
        <v>11.11</v>
      </c>
      <c r="K104" s="89" t="n">
        <v>111.93</v>
      </c>
      <c r="L104" s="90" t="n">
        <f aca="false">ROUND((N104*(K104/M104)),2)</f>
        <v>144.38</v>
      </c>
      <c r="M104" s="89" t="n">
        <v>207.22</v>
      </c>
      <c r="N104" s="90" t="n">
        <f aca="false">ROUND((P104/(1+F$5)),2)</f>
        <v>267.29</v>
      </c>
      <c r="O104" s="89" t="n">
        <v>267.29</v>
      </c>
      <c r="P104" s="90" t="n">
        <f aca="false">ROUND((O104*(1-F$10)),2)</f>
        <v>267.29</v>
      </c>
      <c r="Q104" s="84"/>
    </row>
    <row r="105" customFormat="false" ht="53.55" hidden="false" customHeight="true" outlineLevel="0" collapsed="false">
      <c r="A105" s="87" t="s">
        <v>221</v>
      </c>
      <c r="B105" s="99" t="s">
        <v>222</v>
      </c>
      <c r="C105" s="101" t="s">
        <v>63</v>
      </c>
      <c r="D105" s="102" t="n">
        <v>8</v>
      </c>
      <c r="E105" s="89" t="n">
        <v>9.63</v>
      </c>
      <c r="F105" s="90" t="n">
        <f aca="false">ROUND((H105/D105),2)</f>
        <v>12.42</v>
      </c>
      <c r="G105" s="89" t="n">
        <v>77.04</v>
      </c>
      <c r="H105" s="90" t="n">
        <f aca="false">ROUND((N105*(G105/M105)),2)</f>
        <v>99.37</v>
      </c>
      <c r="I105" s="89" t="n">
        <v>19.61</v>
      </c>
      <c r="J105" s="90" t="n">
        <f aca="false">ROUND((L105/D105),2)</f>
        <v>25.3</v>
      </c>
      <c r="K105" s="89" t="n">
        <v>156.88</v>
      </c>
      <c r="L105" s="90" t="n">
        <f aca="false">ROUND((N105*(K105/M105)),2)</f>
        <v>202.36</v>
      </c>
      <c r="M105" s="89" t="n">
        <v>233.92</v>
      </c>
      <c r="N105" s="90" t="n">
        <f aca="false">ROUND((P105/(1+F$5)),2)</f>
        <v>301.73</v>
      </c>
      <c r="O105" s="89" t="n">
        <v>301.73</v>
      </c>
      <c r="P105" s="90" t="n">
        <f aca="false">ROUND((O105*(1-F$10)),2)</f>
        <v>301.73</v>
      </c>
      <c r="Q105" s="84"/>
    </row>
    <row r="106" customFormat="false" ht="45" hidden="false" customHeight="true" outlineLevel="0" collapsed="false">
      <c r="A106" s="87" t="s">
        <v>223</v>
      </c>
      <c r="B106" s="99" t="s">
        <v>224</v>
      </c>
      <c r="C106" s="101" t="s">
        <v>63</v>
      </c>
      <c r="D106" s="102" t="n">
        <v>36</v>
      </c>
      <c r="E106" s="89" t="n">
        <v>0.87</v>
      </c>
      <c r="F106" s="90" t="n">
        <f aca="false">ROUND((H106/D106),2)</f>
        <v>1.12</v>
      </c>
      <c r="G106" s="89" t="n">
        <v>31.32</v>
      </c>
      <c r="H106" s="90" t="n">
        <f aca="false">ROUND((N106*(G106/M106)),2)</f>
        <v>40.4</v>
      </c>
      <c r="I106" s="89" t="n">
        <v>2.99</v>
      </c>
      <c r="J106" s="90" t="n">
        <f aca="false">ROUND((L106/D106),2)</f>
        <v>3.86</v>
      </c>
      <c r="K106" s="89" t="n">
        <v>107.64</v>
      </c>
      <c r="L106" s="90" t="n">
        <f aca="false">ROUND((N106*(K106/M106)),2)</f>
        <v>138.84</v>
      </c>
      <c r="M106" s="89" t="n">
        <v>138.96</v>
      </c>
      <c r="N106" s="90" t="n">
        <f aca="false">ROUND((P106/(1+F$5)),2)</f>
        <v>179.24</v>
      </c>
      <c r="O106" s="89" t="n">
        <v>179.24</v>
      </c>
      <c r="P106" s="90" t="n">
        <f aca="false">ROUND((O106*(1-F$10)),2)</f>
        <v>179.24</v>
      </c>
      <c r="Q106" s="84"/>
    </row>
    <row r="107" customFormat="false" ht="48.2" hidden="false" customHeight="true" outlineLevel="0" collapsed="false">
      <c r="A107" s="87" t="s">
        <v>225</v>
      </c>
      <c r="B107" s="99" t="s">
        <v>226</v>
      </c>
      <c r="C107" s="101" t="s">
        <v>63</v>
      </c>
      <c r="D107" s="102" t="n">
        <v>32</v>
      </c>
      <c r="E107" s="89" t="n">
        <v>2.34</v>
      </c>
      <c r="F107" s="90" t="n">
        <f aca="false">ROUND((H107/D107),2)</f>
        <v>3.02</v>
      </c>
      <c r="G107" s="89" t="n">
        <v>74.88</v>
      </c>
      <c r="H107" s="90" t="n">
        <f aca="false">ROUND((N107*(G107/M107)),2)</f>
        <v>96.59</v>
      </c>
      <c r="I107" s="89" t="n">
        <v>6.19</v>
      </c>
      <c r="J107" s="90" t="n">
        <f aca="false">ROUND((L107/D107),2)</f>
        <v>7.98</v>
      </c>
      <c r="K107" s="89" t="n">
        <v>198.08</v>
      </c>
      <c r="L107" s="90" t="n">
        <f aca="false">ROUND((N107*(K107/M107)),2)</f>
        <v>255.5</v>
      </c>
      <c r="M107" s="89" t="n">
        <v>272.96</v>
      </c>
      <c r="N107" s="90" t="n">
        <f aca="false">ROUND((P107/(1+F$5)),2)</f>
        <v>352.09</v>
      </c>
      <c r="O107" s="89" t="n">
        <v>352.09</v>
      </c>
      <c r="P107" s="90" t="n">
        <f aca="false">ROUND((O107*(1-F$10)),2)</f>
        <v>352.09</v>
      </c>
      <c r="Q107" s="84"/>
    </row>
    <row r="108" customFormat="false" ht="48.2" hidden="false" customHeight="true" outlineLevel="0" collapsed="false">
      <c r="A108" s="87" t="s">
        <v>227</v>
      </c>
      <c r="B108" s="99" t="s">
        <v>228</v>
      </c>
      <c r="C108" s="101" t="s">
        <v>63</v>
      </c>
      <c r="D108" s="102" t="n">
        <v>4</v>
      </c>
      <c r="E108" s="89" t="n">
        <v>4.15</v>
      </c>
      <c r="F108" s="90" t="n">
        <f aca="false">ROUND((H108/D108),2)</f>
        <v>5.35</v>
      </c>
      <c r="G108" s="89" t="n">
        <v>16.6</v>
      </c>
      <c r="H108" s="90" t="n">
        <f aca="false">ROUND((N108*(G108/M108)),2)</f>
        <v>21.41</v>
      </c>
      <c r="I108" s="89" t="n">
        <v>3.65</v>
      </c>
      <c r="J108" s="90" t="n">
        <f aca="false">ROUND((L108/D108),2)</f>
        <v>4.71</v>
      </c>
      <c r="K108" s="89" t="n">
        <v>14.6</v>
      </c>
      <c r="L108" s="90" t="n">
        <f aca="false">ROUND((N108*(K108/M108)),2)</f>
        <v>18.83</v>
      </c>
      <c r="M108" s="89" t="n">
        <v>31.2</v>
      </c>
      <c r="N108" s="90" t="n">
        <f aca="false">ROUND((P108/(1+F$5)),2)</f>
        <v>40.24</v>
      </c>
      <c r="O108" s="89" t="n">
        <v>40.24</v>
      </c>
      <c r="P108" s="90" t="n">
        <f aca="false">ROUND((O108*(1-F$10)),2)</f>
        <v>40.24</v>
      </c>
      <c r="Q108" s="84"/>
    </row>
    <row r="109" customFormat="false" ht="54.6" hidden="false" customHeight="true" outlineLevel="0" collapsed="false">
      <c r="A109" s="87" t="s">
        <v>229</v>
      </c>
      <c r="B109" s="99" t="s">
        <v>230</v>
      </c>
      <c r="C109" s="101" t="s">
        <v>63</v>
      </c>
      <c r="D109" s="102" t="n">
        <v>8</v>
      </c>
      <c r="E109" s="89" t="n">
        <v>1.75</v>
      </c>
      <c r="F109" s="90" t="n">
        <f aca="false">ROUND((H109/D109),2)</f>
        <v>2.26</v>
      </c>
      <c r="G109" s="89" t="n">
        <v>14</v>
      </c>
      <c r="H109" s="90" t="n">
        <f aca="false">ROUND((N109*(G109/M109)),2)</f>
        <v>18.06</v>
      </c>
      <c r="I109" s="89" t="n">
        <v>7.1</v>
      </c>
      <c r="J109" s="90" t="n">
        <f aca="false">ROUND((L109/D109),2)</f>
        <v>9.16</v>
      </c>
      <c r="K109" s="89" t="n">
        <v>56.8</v>
      </c>
      <c r="L109" s="90" t="n">
        <f aca="false">ROUND((N109*(K109/M109)),2)</f>
        <v>73.26</v>
      </c>
      <c r="M109" s="89" t="n">
        <v>70.8</v>
      </c>
      <c r="N109" s="90" t="n">
        <f aca="false">ROUND((P109/(1+F$5)),2)</f>
        <v>91.32</v>
      </c>
      <c r="O109" s="89" t="n">
        <v>91.32</v>
      </c>
      <c r="P109" s="90" t="n">
        <f aca="false">ROUND((O109*(1-F$10)),2)</f>
        <v>91.32</v>
      </c>
      <c r="Q109" s="84"/>
    </row>
    <row r="110" customFormat="false" ht="26.75" hidden="false" customHeight="true" outlineLevel="0" collapsed="false">
      <c r="A110" s="87" t="s">
        <v>231</v>
      </c>
      <c r="B110" s="99" t="s">
        <v>232</v>
      </c>
      <c r="C110" s="101" t="s">
        <v>63</v>
      </c>
      <c r="D110" s="102" t="n">
        <v>6</v>
      </c>
      <c r="E110" s="89" t="n">
        <v>4.65</v>
      </c>
      <c r="F110" s="90" t="n">
        <f aca="false">ROUND((H110/D110),2)</f>
        <v>6</v>
      </c>
      <c r="G110" s="89" t="n">
        <v>27.9</v>
      </c>
      <c r="H110" s="90" t="n">
        <f aca="false">ROUND((N110*(G110/M110)),2)</f>
        <v>35.99</v>
      </c>
      <c r="I110" s="89" t="n">
        <v>14.23</v>
      </c>
      <c r="J110" s="90" t="n">
        <f aca="false">ROUND((L110/D110),2)</f>
        <v>18.35</v>
      </c>
      <c r="K110" s="89" t="n">
        <v>85.38</v>
      </c>
      <c r="L110" s="90" t="n">
        <f aca="false">ROUND((N110*(K110/M110)),2)</f>
        <v>110.12</v>
      </c>
      <c r="M110" s="89" t="n">
        <v>113.28</v>
      </c>
      <c r="N110" s="90" t="n">
        <f aca="false">ROUND((P110/(1+F$5)),2)</f>
        <v>146.11</v>
      </c>
      <c r="O110" s="89" t="n">
        <v>146.11</v>
      </c>
      <c r="P110" s="90" t="n">
        <f aca="false">ROUND((O110*(1-F$10)),2)</f>
        <v>146.11</v>
      </c>
      <c r="Q110" s="84"/>
    </row>
    <row r="111" customFormat="false" ht="51.4" hidden="false" customHeight="true" outlineLevel="0" collapsed="false">
      <c r="A111" s="87" t="s">
        <v>233</v>
      </c>
      <c r="B111" s="99" t="s">
        <v>234</v>
      </c>
      <c r="C111" s="101" t="s">
        <v>63</v>
      </c>
      <c r="D111" s="102" t="n">
        <v>4</v>
      </c>
      <c r="E111" s="89" t="n">
        <v>4.63</v>
      </c>
      <c r="F111" s="90" t="n">
        <f aca="false">ROUND((H111/D111),2)</f>
        <v>5.97</v>
      </c>
      <c r="G111" s="89" t="n">
        <v>18.52</v>
      </c>
      <c r="H111" s="90" t="n">
        <f aca="false">ROUND((N111*(G111/M111)),2)</f>
        <v>23.89</v>
      </c>
      <c r="I111" s="89" t="n">
        <v>15.13</v>
      </c>
      <c r="J111" s="90" t="n">
        <f aca="false">ROUND((L111/D111),2)</f>
        <v>19.52</v>
      </c>
      <c r="K111" s="89" t="n">
        <v>60.52</v>
      </c>
      <c r="L111" s="90" t="n">
        <f aca="false">ROUND((N111*(K111/M111)),2)</f>
        <v>78.06</v>
      </c>
      <c r="M111" s="89" t="n">
        <v>79.04</v>
      </c>
      <c r="N111" s="90" t="n">
        <f aca="false">ROUND((P111/(1+F$5)),2)</f>
        <v>101.95</v>
      </c>
      <c r="O111" s="89" t="n">
        <v>101.95</v>
      </c>
      <c r="P111" s="90" t="n">
        <f aca="false">ROUND((O111*(1-F$10)),2)</f>
        <v>101.95</v>
      </c>
      <c r="Q111" s="84"/>
    </row>
    <row r="112" customFormat="false" ht="49.25" hidden="false" customHeight="true" outlineLevel="0" collapsed="false">
      <c r="A112" s="87" t="s">
        <v>235</v>
      </c>
      <c r="B112" s="99" t="s">
        <v>236</v>
      </c>
      <c r="C112" s="101" t="s">
        <v>63</v>
      </c>
      <c r="D112" s="102" t="n">
        <v>4</v>
      </c>
      <c r="E112" s="89" t="n">
        <v>6.6</v>
      </c>
      <c r="F112" s="90" t="n">
        <f aca="false">ROUND((H112/D112),2)</f>
        <v>8.51</v>
      </c>
      <c r="G112" s="89" t="n">
        <v>26.4</v>
      </c>
      <c r="H112" s="90" t="n">
        <f aca="false">ROUND((N112*(G112/M112)),2)</f>
        <v>34.05</v>
      </c>
      <c r="I112" s="89" t="n">
        <v>21.05</v>
      </c>
      <c r="J112" s="90" t="n">
        <f aca="false">ROUND((L112/D112),2)</f>
        <v>27.15</v>
      </c>
      <c r="K112" s="89" t="n">
        <v>84.2</v>
      </c>
      <c r="L112" s="90" t="n">
        <f aca="false">ROUND((N112*(K112/M112)),2)</f>
        <v>108.61</v>
      </c>
      <c r="M112" s="89" t="n">
        <v>110.6</v>
      </c>
      <c r="N112" s="90" t="n">
        <f aca="false">ROUND((P112/(1+F$5)),2)</f>
        <v>142.66</v>
      </c>
      <c r="O112" s="89" t="n">
        <v>142.66</v>
      </c>
      <c r="P112" s="90" t="n">
        <f aca="false">ROUND((O112*(1-F$10)),2)</f>
        <v>142.66</v>
      </c>
      <c r="Q112" s="84"/>
    </row>
    <row r="113" customFormat="false" ht="49.25" hidden="false" customHeight="true" outlineLevel="0" collapsed="false">
      <c r="A113" s="87" t="s">
        <v>237</v>
      </c>
      <c r="B113" s="99" t="s">
        <v>238</v>
      </c>
      <c r="C113" s="101" t="s">
        <v>63</v>
      </c>
      <c r="D113" s="102" t="n">
        <v>2</v>
      </c>
      <c r="E113" s="89" t="n">
        <v>6.6</v>
      </c>
      <c r="F113" s="90" t="n">
        <f aca="false">ROUND((H113/D113),2)</f>
        <v>8.52</v>
      </c>
      <c r="G113" s="89" t="n">
        <v>13.2</v>
      </c>
      <c r="H113" s="90" t="n">
        <f aca="false">ROUND((N113*(G113/M113)),2)</f>
        <v>17.03</v>
      </c>
      <c r="I113" s="89" t="n">
        <v>21.61</v>
      </c>
      <c r="J113" s="90" t="n">
        <f aca="false">ROUND((L113/D113),2)</f>
        <v>27.87</v>
      </c>
      <c r="K113" s="89" t="n">
        <v>43.22</v>
      </c>
      <c r="L113" s="90" t="n">
        <f aca="false">ROUND((N113*(K113/M113)),2)</f>
        <v>55.74</v>
      </c>
      <c r="M113" s="89" t="n">
        <v>56.42</v>
      </c>
      <c r="N113" s="90" t="n">
        <f aca="false">ROUND((P113/(1+F$5)),2)</f>
        <v>72.77</v>
      </c>
      <c r="O113" s="89" t="n">
        <v>72.77</v>
      </c>
      <c r="P113" s="90" t="n">
        <f aca="false">ROUND((O113*(1-F$10)),2)</f>
        <v>72.77</v>
      </c>
      <c r="Q113" s="84"/>
    </row>
    <row r="114" customFormat="false" ht="42.85" hidden="false" customHeight="true" outlineLevel="0" collapsed="false">
      <c r="A114" s="87" t="s">
        <v>239</v>
      </c>
      <c r="B114" s="99" t="s">
        <v>240</v>
      </c>
      <c r="C114" s="101" t="s">
        <v>79</v>
      </c>
      <c r="D114" s="102" t="n">
        <v>12.79</v>
      </c>
      <c r="E114" s="89" t="n">
        <v>0.45</v>
      </c>
      <c r="F114" s="90" t="n">
        <f aca="false">ROUND((H114/D114),2)</f>
        <v>0.58</v>
      </c>
      <c r="G114" s="89" t="n">
        <v>5.75</v>
      </c>
      <c r="H114" s="90" t="n">
        <f aca="false">ROUND((N114*(G114/M114)),2)</f>
        <v>7.42</v>
      </c>
      <c r="I114" s="89" t="n">
        <v>3.17</v>
      </c>
      <c r="J114" s="90" t="n">
        <f aca="false">ROUND((L114/D114),2)</f>
        <v>4.09</v>
      </c>
      <c r="K114" s="89" t="n">
        <v>40.54</v>
      </c>
      <c r="L114" s="90" t="n">
        <f aca="false">ROUND((N114*(K114/M114)),2)</f>
        <v>52.28</v>
      </c>
      <c r="M114" s="89" t="n">
        <v>46.29</v>
      </c>
      <c r="N114" s="90" t="n">
        <f aca="false">ROUND((P114/(1+F$5)),2)</f>
        <v>59.7</v>
      </c>
      <c r="O114" s="89" t="n">
        <v>59.7</v>
      </c>
      <c r="P114" s="90" t="n">
        <f aca="false">ROUND((O114*(1-F$10)),2)</f>
        <v>59.7</v>
      </c>
      <c r="Q114" s="84"/>
    </row>
    <row r="115" customFormat="false" ht="38.55" hidden="false" customHeight="true" outlineLevel="0" collapsed="false">
      <c r="A115" s="87" t="s">
        <v>241</v>
      </c>
      <c r="B115" s="99" t="s">
        <v>242</v>
      </c>
      <c r="C115" s="101" t="s">
        <v>79</v>
      </c>
      <c r="D115" s="102" t="n">
        <v>17.68</v>
      </c>
      <c r="E115" s="89" t="n">
        <v>0.56</v>
      </c>
      <c r="F115" s="90" t="n">
        <f aca="false">ROUND((H115/D115),2)</f>
        <v>0.72</v>
      </c>
      <c r="G115" s="89" t="n">
        <v>9.9</v>
      </c>
      <c r="H115" s="90" t="n">
        <f aca="false">ROUND((N115*(G115/M115)),2)</f>
        <v>12.77</v>
      </c>
      <c r="I115" s="89" t="n">
        <v>6.72</v>
      </c>
      <c r="J115" s="90" t="n">
        <f aca="false">ROUND((L115/D115),2)</f>
        <v>8.67</v>
      </c>
      <c r="K115" s="89" t="n">
        <v>118.8</v>
      </c>
      <c r="L115" s="90" t="n">
        <f aca="false">ROUND((N115*(K115/M115)),2)</f>
        <v>153.24</v>
      </c>
      <c r="M115" s="89" t="n">
        <v>128.7</v>
      </c>
      <c r="N115" s="90" t="n">
        <f aca="false">ROUND((P115/(1+F$5)),2)</f>
        <v>166.01</v>
      </c>
      <c r="O115" s="89" t="n">
        <v>166.01</v>
      </c>
      <c r="P115" s="90" t="n">
        <f aca="false">ROUND((O115*(1-F$10)),2)</f>
        <v>166.01</v>
      </c>
      <c r="Q115" s="84"/>
    </row>
    <row r="116" customFormat="false" ht="37.5" hidden="false" customHeight="true" outlineLevel="0" collapsed="false">
      <c r="A116" s="87" t="s">
        <v>243</v>
      </c>
      <c r="B116" s="99" t="s">
        <v>244</v>
      </c>
      <c r="C116" s="101" t="s">
        <v>79</v>
      </c>
      <c r="D116" s="102" t="n">
        <v>17.27</v>
      </c>
      <c r="E116" s="89" t="n">
        <v>0.68</v>
      </c>
      <c r="F116" s="90" t="n">
        <f aca="false">ROUND((H116/D116),2)</f>
        <v>0.88</v>
      </c>
      <c r="G116" s="89" t="n">
        <v>11.74</v>
      </c>
      <c r="H116" s="90" t="n">
        <f aca="false">ROUND((N116*(G116/M116)),2)</f>
        <v>15.14</v>
      </c>
      <c r="I116" s="89" t="n">
        <v>9.78</v>
      </c>
      <c r="J116" s="90" t="n">
        <f aca="false">ROUND((L116/D116),2)</f>
        <v>12.61</v>
      </c>
      <c r="K116" s="89" t="n">
        <v>168.9</v>
      </c>
      <c r="L116" s="90" t="n">
        <f aca="false">ROUND((N116*(K116/M116)),2)</f>
        <v>217.86</v>
      </c>
      <c r="M116" s="89" t="n">
        <v>180.64</v>
      </c>
      <c r="N116" s="90" t="n">
        <f aca="false">ROUND((P116/(1+F$5)),2)</f>
        <v>233</v>
      </c>
      <c r="O116" s="89" t="n">
        <v>233</v>
      </c>
      <c r="P116" s="90" t="n">
        <f aca="false">ROUND((O116*(1-F$10)),2)</f>
        <v>233</v>
      </c>
      <c r="Q116" s="84"/>
    </row>
    <row r="117" customFormat="false" ht="37.5" hidden="false" customHeight="true" outlineLevel="0" collapsed="false">
      <c r="A117" s="87" t="s">
        <v>245</v>
      </c>
      <c r="B117" s="99" t="s">
        <v>246</v>
      </c>
      <c r="C117" s="101" t="s">
        <v>79</v>
      </c>
      <c r="D117" s="102" t="n">
        <v>48.04</v>
      </c>
      <c r="E117" s="89" t="n">
        <v>0.82</v>
      </c>
      <c r="F117" s="90" t="n">
        <f aca="false">ROUND((H117/D117),2)</f>
        <v>1.06</v>
      </c>
      <c r="G117" s="89" t="n">
        <v>39.39</v>
      </c>
      <c r="H117" s="90" t="n">
        <f aca="false">ROUND((N117*(G117/M117)),2)</f>
        <v>50.81</v>
      </c>
      <c r="I117" s="89" t="n">
        <v>12.12</v>
      </c>
      <c r="J117" s="90" t="n">
        <f aca="false">ROUND((L117/D117),2)</f>
        <v>15.63</v>
      </c>
      <c r="K117" s="89" t="n">
        <v>582.24</v>
      </c>
      <c r="L117" s="90" t="n">
        <f aca="false">ROUND((N117*(K117/M117)),2)</f>
        <v>751.03</v>
      </c>
      <c r="M117" s="89" t="n">
        <v>621.63</v>
      </c>
      <c r="N117" s="90" t="n">
        <f aca="false">ROUND((P117/(1+F$5)),2)</f>
        <v>801.84</v>
      </c>
      <c r="O117" s="89" t="n">
        <v>801.84</v>
      </c>
      <c r="P117" s="90" t="n">
        <f aca="false">ROUND((O117*(1-F$10)),2)</f>
        <v>801.84</v>
      </c>
      <c r="Q117" s="84"/>
    </row>
    <row r="118" customFormat="false" ht="35.35" hidden="false" customHeight="true" outlineLevel="0" collapsed="false">
      <c r="A118" s="87" t="s">
        <v>247</v>
      </c>
      <c r="B118" s="99" t="s">
        <v>248</v>
      </c>
      <c r="C118" s="101" t="s">
        <v>79</v>
      </c>
      <c r="D118" s="102" t="n">
        <v>16.35</v>
      </c>
      <c r="E118" s="89" t="n">
        <v>8.87</v>
      </c>
      <c r="F118" s="90" t="n">
        <f aca="false">ROUND((H118/D118),2)</f>
        <v>11.44</v>
      </c>
      <c r="G118" s="89" t="n">
        <v>145.02</v>
      </c>
      <c r="H118" s="90" t="n">
        <f aca="false">ROUND((N118*(G118/M118)),2)</f>
        <v>187.05</v>
      </c>
      <c r="I118" s="89" t="n">
        <v>4.42</v>
      </c>
      <c r="J118" s="90" t="n">
        <f aca="false">ROUND((L118/D118),2)</f>
        <v>5.7</v>
      </c>
      <c r="K118" s="89" t="n">
        <v>72.26</v>
      </c>
      <c r="L118" s="90" t="n">
        <f aca="false">ROUND((N118*(K118/M118)),2)</f>
        <v>93.21</v>
      </c>
      <c r="M118" s="89" t="n">
        <v>217.28</v>
      </c>
      <c r="N118" s="90" t="n">
        <f aca="false">ROUND((P118/(1+F$5)),2)</f>
        <v>280.26</v>
      </c>
      <c r="O118" s="89" t="n">
        <v>280.26</v>
      </c>
      <c r="P118" s="90" t="n">
        <f aca="false">ROUND((O118*(1-F$10)),2)</f>
        <v>280.26</v>
      </c>
      <c r="Q118" s="84"/>
    </row>
    <row r="119" customFormat="false" ht="38.55" hidden="false" customHeight="true" outlineLevel="0" collapsed="false">
      <c r="A119" s="87" t="s">
        <v>249</v>
      </c>
      <c r="B119" s="99" t="s">
        <v>250</v>
      </c>
      <c r="C119" s="101" t="s">
        <v>79</v>
      </c>
      <c r="D119" s="102" t="n">
        <v>31.54</v>
      </c>
      <c r="E119" s="89" t="n">
        <v>11.15</v>
      </c>
      <c r="F119" s="90" t="n">
        <f aca="false">ROUND((H119/D119),2)</f>
        <v>14.38</v>
      </c>
      <c r="G119" s="89" t="n">
        <v>351.67</v>
      </c>
      <c r="H119" s="90" t="n">
        <f aca="false">ROUND((N119*(G119/M119)),2)</f>
        <v>453.61</v>
      </c>
      <c r="I119" s="89" t="n">
        <v>8.16</v>
      </c>
      <c r="J119" s="90" t="n">
        <f aca="false">ROUND((L119/D119),2)</f>
        <v>10.53</v>
      </c>
      <c r="K119" s="89" t="n">
        <v>257.36</v>
      </c>
      <c r="L119" s="90" t="n">
        <f aca="false">ROUND((N119*(K119/M119)),2)</f>
        <v>331.97</v>
      </c>
      <c r="M119" s="89" t="n">
        <v>609.03</v>
      </c>
      <c r="N119" s="90" t="n">
        <f aca="false">ROUND((P119/(1+F$5)),2)</f>
        <v>785.58</v>
      </c>
      <c r="O119" s="89" t="n">
        <v>785.58</v>
      </c>
      <c r="P119" s="90" t="n">
        <f aca="false">ROUND((O119*(1-F$10)),2)</f>
        <v>785.58</v>
      </c>
      <c r="Q119" s="84"/>
    </row>
    <row r="120" customFormat="false" ht="41.75" hidden="false" customHeight="true" outlineLevel="0" collapsed="false">
      <c r="A120" s="87" t="s">
        <v>251</v>
      </c>
      <c r="B120" s="99" t="s">
        <v>252</v>
      </c>
      <c r="C120" s="101" t="s">
        <v>79</v>
      </c>
      <c r="D120" s="102" t="n">
        <v>95.96</v>
      </c>
      <c r="E120" s="89" t="n">
        <v>21.64</v>
      </c>
      <c r="F120" s="90" t="n">
        <f aca="false">ROUND((H120/D120),2)</f>
        <v>27.91</v>
      </c>
      <c r="G120" s="89" t="n">
        <v>2076.57</v>
      </c>
      <c r="H120" s="90" t="n">
        <f aca="false">ROUND((N120*(G120/M120)),2)</f>
        <v>2678.57</v>
      </c>
      <c r="I120" s="89" t="n">
        <v>15.71</v>
      </c>
      <c r="J120" s="90" t="n">
        <f aca="false">ROUND((L120/D120),2)</f>
        <v>20.26</v>
      </c>
      <c r="K120" s="89" t="n">
        <v>1507.53</v>
      </c>
      <c r="L120" s="90" t="n">
        <f aca="false">ROUND((N120*(K120/M120)),2)</f>
        <v>1944.56</v>
      </c>
      <c r="M120" s="89" t="n">
        <v>3584.1</v>
      </c>
      <c r="N120" s="90" t="n">
        <f aca="false">ROUND((P120/(1+F$5)),2)</f>
        <v>4623.13</v>
      </c>
      <c r="O120" s="89" t="n">
        <v>4623.13</v>
      </c>
      <c r="P120" s="90" t="n">
        <f aca="false">ROUND((O120*(1-F$10)),2)</f>
        <v>4623.13</v>
      </c>
      <c r="Q120" s="84"/>
    </row>
    <row r="121" customFormat="false" ht="46.05" hidden="false" customHeight="true" outlineLevel="0" collapsed="false">
      <c r="A121" s="87" t="s">
        <v>253</v>
      </c>
      <c r="B121" s="99" t="s">
        <v>254</v>
      </c>
      <c r="C121" s="101" t="s">
        <v>63</v>
      </c>
      <c r="D121" s="102" t="n">
        <v>1</v>
      </c>
      <c r="E121" s="89" t="n">
        <v>194.05</v>
      </c>
      <c r="F121" s="90" t="n">
        <f aca="false">ROUND((H121/D121),2)</f>
        <v>250.3</v>
      </c>
      <c r="G121" s="89" t="n">
        <v>194.05</v>
      </c>
      <c r="H121" s="90" t="n">
        <f aca="false">ROUND((N121*(G121/M121)),2)</f>
        <v>250.3</v>
      </c>
      <c r="I121" s="89" t="n">
        <v>370.97</v>
      </c>
      <c r="J121" s="90" t="n">
        <f aca="false">ROUND((L121/D121),2)</f>
        <v>478.51</v>
      </c>
      <c r="K121" s="89" t="n">
        <v>370.97</v>
      </c>
      <c r="L121" s="90" t="n">
        <f aca="false">ROUND((N121*(K121/M121)),2)</f>
        <v>478.51</v>
      </c>
      <c r="M121" s="89" t="n">
        <v>565.02</v>
      </c>
      <c r="N121" s="90" t="n">
        <f aca="false">ROUND((P121/(1+F$5)),2)</f>
        <v>728.81</v>
      </c>
      <c r="O121" s="89" t="n">
        <v>728.81</v>
      </c>
      <c r="P121" s="90" t="n">
        <f aca="false">ROUND((O121*(1-F$10)),2)</f>
        <v>728.81</v>
      </c>
      <c r="Q121" s="84"/>
    </row>
    <row r="122" customFormat="false" ht="26.75" hidden="false" customHeight="true" outlineLevel="0" collapsed="false">
      <c r="A122" s="87" t="s">
        <v>255</v>
      </c>
      <c r="B122" s="99" t="s">
        <v>256</v>
      </c>
      <c r="C122" s="101" t="s">
        <v>63</v>
      </c>
      <c r="D122" s="102" t="n">
        <v>1</v>
      </c>
      <c r="E122" s="89" t="n">
        <v>15.27</v>
      </c>
      <c r="F122" s="90" t="n">
        <f aca="false">ROUND((H122/D122),2)</f>
        <v>19.7</v>
      </c>
      <c r="G122" s="89" t="n">
        <v>15.27</v>
      </c>
      <c r="H122" s="90" t="n">
        <f aca="false">ROUND((N122*(G122/M122)),2)</f>
        <v>19.7</v>
      </c>
      <c r="I122" s="89" t="n">
        <v>161.48</v>
      </c>
      <c r="J122" s="90" t="n">
        <f aca="false">ROUND((L122/D122),2)</f>
        <v>208.28</v>
      </c>
      <c r="K122" s="89" t="n">
        <v>161.48</v>
      </c>
      <c r="L122" s="90" t="n">
        <f aca="false">ROUND((N122*(K122/M122)),2)</f>
        <v>208.28</v>
      </c>
      <c r="M122" s="89" t="n">
        <v>176.75</v>
      </c>
      <c r="N122" s="90" t="n">
        <f aca="false">ROUND((P122/(1+F$5)),2)</f>
        <v>227.98</v>
      </c>
      <c r="O122" s="89" t="n">
        <v>227.98</v>
      </c>
      <c r="P122" s="90" t="n">
        <f aca="false">ROUND((O122*(1-F$10)),2)</f>
        <v>227.98</v>
      </c>
      <c r="Q122" s="84"/>
    </row>
    <row r="123" customFormat="false" ht="41.75" hidden="false" customHeight="true" outlineLevel="0" collapsed="false">
      <c r="A123" s="87" t="s">
        <v>257</v>
      </c>
      <c r="B123" s="99" t="s">
        <v>258</v>
      </c>
      <c r="C123" s="101" t="s">
        <v>63</v>
      </c>
      <c r="D123" s="102" t="n">
        <v>7</v>
      </c>
      <c r="E123" s="89" t="n">
        <v>22.19</v>
      </c>
      <c r="F123" s="90" t="n">
        <f aca="false">ROUND((H123/D123),2)</f>
        <v>28.62</v>
      </c>
      <c r="G123" s="89" t="n">
        <v>155.33</v>
      </c>
      <c r="H123" s="90" t="n">
        <f aca="false">ROUND((N123*(G123/M123)),2)</f>
        <v>200.36</v>
      </c>
      <c r="I123" s="89" t="n">
        <v>165.57</v>
      </c>
      <c r="J123" s="90" t="n">
        <f aca="false">ROUND((L123/D123),2)</f>
        <v>213.57</v>
      </c>
      <c r="K123" s="89" t="n">
        <v>1158.99</v>
      </c>
      <c r="L123" s="90" t="n">
        <f aca="false">ROUND((N123*(K123/M123)),2)</f>
        <v>1494.98</v>
      </c>
      <c r="M123" s="89" t="n">
        <v>1314.32</v>
      </c>
      <c r="N123" s="90" t="n">
        <f aca="false">ROUND((P123/(1+F$5)),2)</f>
        <v>1695.34</v>
      </c>
      <c r="O123" s="89" t="n">
        <v>1695.34</v>
      </c>
      <c r="P123" s="90" t="n">
        <f aca="false">ROUND((O123*(1-F$10)),2)</f>
        <v>1695.34</v>
      </c>
      <c r="Q123" s="84"/>
    </row>
    <row r="124" customFormat="false" ht="27.85" hidden="false" customHeight="true" outlineLevel="0" collapsed="false">
      <c r="A124" s="87" t="s">
        <v>259</v>
      </c>
      <c r="B124" s="99" t="s">
        <v>260</v>
      </c>
      <c r="C124" s="101" t="s">
        <v>63</v>
      </c>
      <c r="D124" s="102" t="n">
        <v>2</v>
      </c>
      <c r="E124" s="89" t="n">
        <v>8.51</v>
      </c>
      <c r="F124" s="90" t="n">
        <f aca="false">ROUND((H124/D124),2)</f>
        <v>10.98</v>
      </c>
      <c r="G124" s="89" t="n">
        <v>17.02</v>
      </c>
      <c r="H124" s="90" t="n">
        <f aca="false">ROUND((N124*(G124/M124)),2)</f>
        <v>21.95</v>
      </c>
      <c r="I124" s="89" t="n">
        <v>439.24</v>
      </c>
      <c r="J124" s="90" t="n">
        <f aca="false">ROUND((L124/D124),2)</f>
        <v>566.58</v>
      </c>
      <c r="K124" s="89" t="n">
        <v>878.48</v>
      </c>
      <c r="L124" s="90" t="n">
        <f aca="false">ROUND((N124*(K124/M124)),2)</f>
        <v>1133.15</v>
      </c>
      <c r="M124" s="89" t="n">
        <v>895.5</v>
      </c>
      <c r="N124" s="90" t="n">
        <f aca="false">ROUND((P124/(1+F$5)),2)</f>
        <v>1155.1</v>
      </c>
      <c r="O124" s="89" t="n">
        <v>1155.1</v>
      </c>
      <c r="P124" s="90" t="n">
        <f aca="false">ROUND((O124*(1-F$10)),2)</f>
        <v>1155.1</v>
      </c>
      <c r="Q124" s="84"/>
    </row>
    <row r="125" customFormat="false" ht="66.4" hidden="false" customHeight="true" outlineLevel="0" collapsed="false">
      <c r="A125" s="87" t="s">
        <v>261</v>
      </c>
      <c r="B125" s="99" t="s">
        <v>262</v>
      </c>
      <c r="C125" s="101" t="s">
        <v>63</v>
      </c>
      <c r="D125" s="102" t="n">
        <v>2</v>
      </c>
      <c r="E125" s="89" t="n">
        <v>275.91</v>
      </c>
      <c r="F125" s="90" t="n">
        <f aca="false">ROUND((H125/D125),2)</f>
        <v>355.9</v>
      </c>
      <c r="G125" s="89" t="n">
        <v>551.82</v>
      </c>
      <c r="H125" s="90" t="n">
        <f aca="false">ROUND((N125*(G125/M125)),2)</f>
        <v>711.79</v>
      </c>
      <c r="I125" s="89" t="n">
        <v>1606.94</v>
      </c>
      <c r="J125" s="90" t="n">
        <f aca="false">ROUND((L125/D125),2)</f>
        <v>2072.79</v>
      </c>
      <c r="K125" s="89" t="n">
        <v>3213.88</v>
      </c>
      <c r="L125" s="90" t="n">
        <f aca="false">ROUND((N125*(K125/M125)),2)</f>
        <v>4145.58</v>
      </c>
      <c r="M125" s="89" t="n">
        <v>3765.7</v>
      </c>
      <c r="N125" s="90" t="n">
        <f aca="false">ROUND((P125/(1+F$5)),2)</f>
        <v>4857.37</v>
      </c>
      <c r="O125" s="89" t="n">
        <v>4857.37</v>
      </c>
      <c r="P125" s="90" t="n">
        <f aca="false">ROUND((O125*(1-F$10)),2)</f>
        <v>4857.37</v>
      </c>
      <c r="Q125" s="84"/>
    </row>
    <row r="126" customFormat="false" ht="64.25" hidden="false" customHeight="true" outlineLevel="0" collapsed="false">
      <c r="A126" s="87" t="s">
        <v>263</v>
      </c>
      <c r="B126" s="99" t="s">
        <v>264</v>
      </c>
      <c r="C126" s="101" t="s">
        <v>63</v>
      </c>
      <c r="D126" s="102" t="n">
        <v>2</v>
      </c>
      <c r="E126" s="89" t="n">
        <v>18.43</v>
      </c>
      <c r="F126" s="90" t="n">
        <f aca="false">ROUND((H126/D126),2)</f>
        <v>23.78</v>
      </c>
      <c r="G126" s="89" t="n">
        <v>36.86</v>
      </c>
      <c r="H126" s="90" t="n">
        <f aca="false">ROUND((N126*(G126/M126)),2)</f>
        <v>47.55</v>
      </c>
      <c r="I126" s="89" t="n">
        <v>272.4</v>
      </c>
      <c r="J126" s="90" t="n">
        <f aca="false">ROUND((L126/D126),2)</f>
        <v>351.37</v>
      </c>
      <c r="K126" s="89" t="n">
        <v>544.8</v>
      </c>
      <c r="L126" s="90" t="n">
        <f aca="false">ROUND((N126*(K126/M126)),2)</f>
        <v>702.73</v>
      </c>
      <c r="M126" s="89" t="n">
        <v>581.66</v>
      </c>
      <c r="N126" s="90" t="n">
        <f aca="false">ROUND((P126/(1+F$5)),2)</f>
        <v>750.28</v>
      </c>
      <c r="O126" s="89" t="n">
        <v>750.28</v>
      </c>
      <c r="P126" s="90" t="n">
        <f aca="false">ROUND((O126*(1-F$10)),2)</f>
        <v>750.28</v>
      </c>
      <c r="Q126" s="84"/>
    </row>
    <row r="127" customFormat="false" ht="40.7" hidden="false" customHeight="true" outlineLevel="0" collapsed="false">
      <c r="A127" s="87" t="s">
        <v>265</v>
      </c>
      <c r="B127" s="99" t="s">
        <v>266</v>
      </c>
      <c r="C127" s="101" t="s">
        <v>63</v>
      </c>
      <c r="D127" s="102" t="n">
        <v>7</v>
      </c>
      <c r="E127" s="89" t="n">
        <v>18.51</v>
      </c>
      <c r="F127" s="90" t="n">
        <f aca="false">ROUND((H127/D127),2)</f>
        <v>23.88</v>
      </c>
      <c r="G127" s="89" t="n">
        <v>129.57</v>
      </c>
      <c r="H127" s="90" t="n">
        <f aca="false">ROUND((N127*(G127/M127)),2)</f>
        <v>167.13</v>
      </c>
      <c r="I127" s="89" t="n">
        <v>132.27</v>
      </c>
      <c r="J127" s="90" t="n">
        <f aca="false">ROUND((L127/D127),2)</f>
        <v>170.61</v>
      </c>
      <c r="K127" s="89" t="n">
        <v>925.89</v>
      </c>
      <c r="L127" s="90" t="n">
        <f aca="false">ROUND((N127*(K127/M127)),2)</f>
        <v>1194.3</v>
      </c>
      <c r="M127" s="89" t="n">
        <v>1055.46</v>
      </c>
      <c r="N127" s="90" t="n">
        <f aca="false">ROUND((P127/(1+F$5)),2)</f>
        <v>1361.43</v>
      </c>
      <c r="O127" s="89" t="n">
        <v>1361.43</v>
      </c>
      <c r="P127" s="90" t="n">
        <f aca="false">ROUND((O127*(1-F$10)),2)</f>
        <v>1361.43</v>
      </c>
      <c r="Q127" s="84"/>
    </row>
    <row r="128" customFormat="false" ht="38.55" hidden="false" customHeight="true" outlineLevel="0" collapsed="false">
      <c r="A128" s="87" t="s">
        <v>267</v>
      </c>
      <c r="B128" s="99" t="s">
        <v>268</v>
      </c>
      <c r="C128" s="101" t="s">
        <v>63</v>
      </c>
      <c r="D128" s="102" t="n">
        <v>2</v>
      </c>
      <c r="E128" s="89" t="n">
        <v>18.48</v>
      </c>
      <c r="F128" s="90" t="n">
        <f aca="false">ROUND((H128/D128),2)</f>
        <v>23.84</v>
      </c>
      <c r="G128" s="89" t="n">
        <v>36.96</v>
      </c>
      <c r="H128" s="90" t="n">
        <f aca="false">ROUND((N128*(G128/M128)),2)</f>
        <v>47.67</v>
      </c>
      <c r="I128" s="89" t="n">
        <v>526.13</v>
      </c>
      <c r="J128" s="90" t="n">
        <f aca="false">ROUND((L128/D128),2)</f>
        <v>678.66</v>
      </c>
      <c r="K128" s="89" t="n">
        <v>1052.26</v>
      </c>
      <c r="L128" s="90" t="n">
        <f aca="false">ROUND((N128*(K128/M128)),2)</f>
        <v>1357.31</v>
      </c>
      <c r="M128" s="89" t="n">
        <v>1089.22</v>
      </c>
      <c r="N128" s="90" t="n">
        <f aca="false">ROUND((P128/(1+F$5)),2)</f>
        <v>1404.98</v>
      </c>
      <c r="O128" s="89" t="n">
        <v>1404.98</v>
      </c>
      <c r="P128" s="90" t="n">
        <f aca="false">ROUND((O128*(1-F$10)),2)</f>
        <v>1404.98</v>
      </c>
      <c r="Q128" s="84"/>
    </row>
    <row r="129" customFormat="false" ht="28.9" hidden="false" customHeight="true" outlineLevel="0" collapsed="false">
      <c r="A129" s="87" t="s">
        <v>269</v>
      </c>
      <c r="B129" s="99" t="s">
        <v>270</v>
      </c>
      <c r="C129" s="101" t="s">
        <v>63</v>
      </c>
      <c r="D129" s="102" t="n">
        <v>9</v>
      </c>
      <c r="E129" s="89" t="n">
        <v>1.7</v>
      </c>
      <c r="F129" s="90" t="n">
        <f aca="false">ROUND((H129/D129),2)</f>
        <v>2.19</v>
      </c>
      <c r="G129" s="89" t="n">
        <v>15.3</v>
      </c>
      <c r="H129" s="90" t="n">
        <f aca="false">ROUND((N129*(G129/M129)),2)</f>
        <v>19.73</v>
      </c>
      <c r="I129" s="89" t="n">
        <v>19.9</v>
      </c>
      <c r="J129" s="90" t="n">
        <f aca="false">ROUND((L129/D129),2)</f>
        <v>25.67</v>
      </c>
      <c r="K129" s="89" t="n">
        <v>179.1</v>
      </c>
      <c r="L129" s="90" t="n">
        <f aca="false">ROUND((N129*(K129/M129)),2)</f>
        <v>231.02</v>
      </c>
      <c r="M129" s="89" t="n">
        <v>194.4</v>
      </c>
      <c r="N129" s="90" t="n">
        <f aca="false">ROUND((P129/(1+F$5)),2)</f>
        <v>250.75</v>
      </c>
      <c r="O129" s="89" t="n">
        <v>250.75</v>
      </c>
      <c r="P129" s="90" t="n">
        <f aca="false">ROUND((O129*(1-F$10)),2)</f>
        <v>250.75</v>
      </c>
      <c r="Q129" s="84"/>
    </row>
    <row r="130" customFormat="false" ht="53.55" hidden="false" customHeight="true" outlineLevel="0" collapsed="false">
      <c r="A130" s="87" t="s">
        <v>271</v>
      </c>
      <c r="B130" s="99" t="s">
        <v>272</v>
      </c>
      <c r="C130" s="101" t="s">
        <v>63</v>
      </c>
      <c r="D130" s="102" t="n">
        <v>2</v>
      </c>
      <c r="E130" s="89" t="n">
        <v>93.11</v>
      </c>
      <c r="F130" s="90" t="n">
        <f aca="false">ROUND((H130/D130),2)</f>
        <v>120.1</v>
      </c>
      <c r="G130" s="89" t="n">
        <v>186.22</v>
      </c>
      <c r="H130" s="90" t="n">
        <f aca="false">ROUND((N130*(G130/M130)),2)</f>
        <v>240.2</v>
      </c>
      <c r="I130" s="89" t="n">
        <v>346.52</v>
      </c>
      <c r="J130" s="90" t="n">
        <f aca="false">ROUND((L130/D130),2)</f>
        <v>446.98</v>
      </c>
      <c r="K130" s="89" t="n">
        <v>693.04</v>
      </c>
      <c r="L130" s="90" t="n">
        <f aca="false">ROUND((N130*(K130/M130)),2)</f>
        <v>893.95</v>
      </c>
      <c r="M130" s="89" t="n">
        <v>879.26</v>
      </c>
      <c r="N130" s="90" t="n">
        <f aca="false">ROUND((P130/(1+F$5)),2)</f>
        <v>1134.15</v>
      </c>
      <c r="O130" s="89" t="n">
        <v>1134.15</v>
      </c>
      <c r="P130" s="90" t="n">
        <f aca="false">ROUND((O130*(1-F$10)),2)</f>
        <v>1134.15</v>
      </c>
      <c r="Q130" s="84"/>
    </row>
    <row r="131" customFormat="false" ht="58.9" hidden="false" customHeight="true" outlineLevel="0" collapsed="false">
      <c r="A131" s="87" t="s">
        <v>273</v>
      </c>
      <c r="B131" s="99" t="s">
        <v>274</v>
      </c>
      <c r="C131" s="101" t="s">
        <v>79</v>
      </c>
      <c r="D131" s="102" t="n">
        <v>13.92</v>
      </c>
      <c r="E131" s="89" t="n">
        <v>17.41</v>
      </c>
      <c r="F131" s="90" t="n">
        <f aca="false">ROUND((H131/D131),2)</f>
        <v>22.46</v>
      </c>
      <c r="G131" s="89" t="n">
        <v>242.34</v>
      </c>
      <c r="H131" s="90" t="n">
        <f aca="false">ROUND((N131*(G131/M131)),2)</f>
        <v>312.59</v>
      </c>
      <c r="I131" s="89" t="n">
        <v>44.37</v>
      </c>
      <c r="J131" s="90" t="n">
        <f aca="false">ROUND((L131/D131),2)</f>
        <v>57.23</v>
      </c>
      <c r="K131" s="89" t="n">
        <v>617.63</v>
      </c>
      <c r="L131" s="90" t="n">
        <f aca="false">ROUND((N131*(K131/M131)),2)</f>
        <v>796.68</v>
      </c>
      <c r="M131" s="89" t="n">
        <v>859.97</v>
      </c>
      <c r="N131" s="90" t="n">
        <f aca="false">ROUND((P131/(1+F$5)),2)</f>
        <v>1109.27</v>
      </c>
      <c r="O131" s="89" t="n">
        <v>1109.27</v>
      </c>
      <c r="P131" s="90" t="n">
        <f aca="false">ROUND((O131*(1-F$10)),2)</f>
        <v>1109.27</v>
      </c>
      <c r="Q131" s="84"/>
    </row>
    <row r="132" customFormat="false" ht="15" hidden="false" customHeight="false" outlineLevel="0" collapsed="false">
      <c r="A132" s="92" t="s">
        <v>275</v>
      </c>
      <c r="B132" s="92"/>
      <c r="C132" s="92"/>
      <c r="D132" s="92"/>
      <c r="E132" s="92"/>
      <c r="F132" s="92" t="e">
        <f aca="false">ROUND((H132/D132),2)</f>
        <v>#DIV/0!</v>
      </c>
      <c r="G132" s="92"/>
      <c r="H132" s="92" t="n">
        <f aca="false">ROUND((N132*(G132/M132)),2)</f>
        <v>0</v>
      </c>
      <c r="I132" s="92"/>
      <c r="J132" s="92" t="e">
        <f aca="false">ROUND((L132/D132),2)</f>
        <v>#VALUE!</v>
      </c>
      <c r="K132" s="92"/>
      <c r="L132" s="93" t="s">
        <v>25</v>
      </c>
      <c r="M132" s="94" t="n">
        <f aca="false">SUM(M79:M131)</f>
        <v>20393.28</v>
      </c>
      <c r="N132" s="93" t="n">
        <f aca="false">SUM(N79:N131)</f>
        <v>26305.02</v>
      </c>
      <c r="O132" s="94" t="n">
        <f aca="false">SUM(O79:O131)</f>
        <v>26305.02</v>
      </c>
      <c r="P132" s="93" t="n">
        <f aca="false">SUM(P79:P131)</f>
        <v>26305.02</v>
      </c>
      <c r="Q132" s="84"/>
    </row>
    <row r="133" customFormat="false" ht="14.4" hidden="false" customHeight="true" outlineLevel="0" collapsed="false">
      <c r="A133" s="100" t="n">
        <v>7</v>
      </c>
      <c r="B133" s="103" t="s">
        <v>276</v>
      </c>
      <c r="C133" s="103"/>
      <c r="D133" s="103"/>
      <c r="E133" s="103"/>
      <c r="F133" s="103" t="e">
        <f aca="false">ROUND((H133/D133),2)</f>
        <v>#VALUE!</v>
      </c>
      <c r="G133" s="103"/>
      <c r="H133" s="103" t="e">
        <f aca="false">ROUND((N133*(G133/M133)),2)</f>
        <v>#VALUE!</v>
      </c>
      <c r="I133" s="103"/>
      <c r="J133" s="103" t="e">
        <f aca="false">ROUND((L133/D133),2)</f>
        <v>#VALUE!</v>
      </c>
      <c r="K133" s="103"/>
      <c r="L133" s="103" t="e">
        <f aca="false">ROUND((N133*(K133/M133)),2)</f>
        <v>#VALUE!</v>
      </c>
      <c r="M133" s="103" t="s">
        <v>25</v>
      </c>
      <c r="N133" s="103" t="s">
        <v>25</v>
      </c>
      <c r="O133" s="103" t="s">
        <v>25</v>
      </c>
      <c r="P133" s="103" t="s">
        <v>25</v>
      </c>
      <c r="Q133" s="84"/>
    </row>
    <row r="134" customFormat="false" ht="63.2" hidden="false" customHeight="true" outlineLevel="0" collapsed="false">
      <c r="A134" s="87" t="s">
        <v>277</v>
      </c>
      <c r="B134" s="99" t="s">
        <v>278</v>
      </c>
      <c r="C134" s="101" t="s">
        <v>58</v>
      </c>
      <c r="D134" s="102" t="n">
        <v>117.48</v>
      </c>
      <c r="E134" s="89" t="n">
        <v>62.8</v>
      </c>
      <c r="F134" s="90" t="n">
        <f aca="false">ROUND((H134/D134),2)</f>
        <v>81.01</v>
      </c>
      <c r="G134" s="89" t="n">
        <v>7377.74</v>
      </c>
      <c r="H134" s="90" t="n">
        <f aca="false">ROUND((N134*(G134/M134)),2)</f>
        <v>9516.54</v>
      </c>
      <c r="I134" s="89" t="n">
        <v>36.56</v>
      </c>
      <c r="J134" s="90" t="n">
        <f aca="false">ROUND((L134/D134),2)</f>
        <v>47.16</v>
      </c>
      <c r="K134" s="89" t="n">
        <v>4295.06</v>
      </c>
      <c r="L134" s="90" t="n">
        <f aca="false">ROUND((N134*(K134/M134)),2)</f>
        <v>5540.2</v>
      </c>
      <c r="M134" s="89" t="n">
        <v>11672.8</v>
      </c>
      <c r="N134" s="90" t="n">
        <f aca="false">ROUND((P134/(1+F$5)),2)</f>
        <v>15056.74</v>
      </c>
      <c r="O134" s="89" t="n">
        <v>15056.74</v>
      </c>
      <c r="P134" s="90" t="n">
        <f aca="false">ROUND((O134*(1-F$10)),2)</f>
        <v>15056.74</v>
      </c>
      <c r="Q134" s="84"/>
    </row>
    <row r="135" customFormat="false" ht="61.8" hidden="false" customHeight="true" outlineLevel="0" collapsed="false">
      <c r="A135" s="87" t="s">
        <v>279</v>
      </c>
      <c r="B135" s="99" t="s">
        <v>280</v>
      </c>
      <c r="C135" s="101" t="s">
        <v>58</v>
      </c>
      <c r="D135" s="102" t="n">
        <v>26.3</v>
      </c>
      <c r="E135" s="89" t="n">
        <v>31.86</v>
      </c>
      <c r="F135" s="90" t="n">
        <f aca="false">ROUND((H135/D135),2)</f>
        <v>41.1</v>
      </c>
      <c r="G135" s="89" t="n">
        <v>837.91</v>
      </c>
      <c r="H135" s="90" t="n">
        <f aca="false">ROUND((N135*(G135/M135)),2)</f>
        <v>1080.81</v>
      </c>
      <c r="I135" s="89" t="n">
        <v>23.13</v>
      </c>
      <c r="J135" s="90" t="n">
        <f aca="false">ROUND((L135/D135),2)</f>
        <v>29.83</v>
      </c>
      <c r="K135" s="89" t="n">
        <v>608.31</v>
      </c>
      <c r="L135" s="90" t="n">
        <f aca="false">ROUND((N135*(K135/M135)),2)</f>
        <v>784.66</v>
      </c>
      <c r="M135" s="89" t="n">
        <v>1446.22</v>
      </c>
      <c r="N135" s="90" t="n">
        <f aca="false">ROUND((P135/(1+F$5)),2)</f>
        <v>1865.47</v>
      </c>
      <c r="O135" s="89" t="n">
        <v>1865.47</v>
      </c>
      <c r="P135" s="90" t="n">
        <f aca="false">ROUND((O135*(1-F$10)),2)</f>
        <v>1865.47</v>
      </c>
      <c r="Q135" s="84"/>
    </row>
    <row r="136" customFormat="false" ht="36.4" hidden="false" customHeight="true" outlineLevel="0" collapsed="false">
      <c r="A136" s="87" t="s">
        <v>281</v>
      </c>
      <c r="B136" s="99" t="s">
        <v>282</v>
      </c>
      <c r="C136" s="101" t="s">
        <v>79</v>
      </c>
      <c r="D136" s="102" t="n">
        <v>8.6</v>
      </c>
      <c r="E136" s="89" t="n">
        <v>13.8</v>
      </c>
      <c r="F136" s="90" t="n">
        <f aca="false">ROUND((H136/D136),2)</f>
        <v>17.8</v>
      </c>
      <c r="G136" s="89" t="n">
        <v>118.68</v>
      </c>
      <c r="H136" s="90" t="n">
        <f aca="false">ROUND((N136*(G136/M136)),2)</f>
        <v>153.08</v>
      </c>
      <c r="I136" s="89" t="n">
        <v>32.32</v>
      </c>
      <c r="J136" s="90" t="n">
        <f aca="false">ROUND((L136/D136),2)</f>
        <v>41.69</v>
      </c>
      <c r="K136" s="89" t="n">
        <v>277.95</v>
      </c>
      <c r="L136" s="90" t="n">
        <f aca="false">ROUND((N136*(K136/M136)),2)</f>
        <v>358.53</v>
      </c>
      <c r="M136" s="89" t="n">
        <v>396.63</v>
      </c>
      <c r="N136" s="90" t="n">
        <f aca="false">ROUND((P136/(1+F$5)),2)</f>
        <v>511.61</v>
      </c>
      <c r="O136" s="89" t="n">
        <v>511.61</v>
      </c>
      <c r="P136" s="90" t="n">
        <f aca="false">ROUND((O136*(1-F$10)),2)</f>
        <v>511.61</v>
      </c>
      <c r="Q136" s="84"/>
    </row>
    <row r="137" customFormat="false" ht="39.6" hidden="false" customHeight="true" outlineLevel="0" collapsed="false">
      <c r="A137" s="87" t="s">
        <v>283</v>
      </c>
      <c r="B137" s="99" t="s">
        <v>284</v>
      </c>
      <c r="C137" s="101" t="s">
        <v>79</v>
      </c>
      <c r="D137" s="102" t="n">
        <v>6.3</v>
      </c>
      <c r="E137" s="89" t="n">
        <v>12.93</v>
      </c>
      <c r="F137" s="90" t="n">
        <f aca="false">ROUND((H137/D137),2)</f>
        <v>16.68</v>
      </c>
      <c r="G137" s="89" t="n">
        <v>81.45</v>
      </c>
      <c r="H137" s="90" t="n">
        <f aca="false">ROUND((N137*(G137/M137)),2)</f>
        <v>105.06</v>
      </c>
      <c r="I137" s="89" t="n">
        <v>23.98</v>
      </c>
      <c r="J137" s="90" t="n">
        <f aca="false">ROUND((L137/D137),2)</f>
        <v>30.93</v>
      </c>
      <c r="K137" s="89" t="n">
        <v>151.07</v>
      </c>
      <c r="L137" s="90" t="n">
        <f aca="false">ROUND((N137*(K137/M137)),2)</f>
        <v>194.86</v>
      </c>
      <c r="M137" s="89" t="n">
        <v>232.52</v>
      </c>
      <c r="N137" s="90" t="n">
        <f aca="false">ROUND((P137/(1+F$5)),2)</f>
        <v>299.92</v>
      </c>
      <c r="O137" s="89" t="n">
        <v>299.92</v>
      </c>
      <c r="P137" s="90" t="n">
        <f aca="false">ROUND((O137*(1-F$10)),2)</f>
        <v>299.92</v>
      </c>
      <c r="Q137" s="84"/>
    </row>
    <row r="138" customFormat="false" ht="34.25" hidden="false" customHeight="true" outlineLevel="0" collapsed="false">
      <c r="A138" s="87" t="s">
        <v>285</v>
      </c>
      <c r="B138" s="99" t="s">
        <v>286</v>
      </c>
      <c r="C138" s="101" t="s">
        <v>79</v>
      </c>
      <c r="D138" s="102" t="n">
        <v>8.6</v>
      </c>
      <c r="E138" s="89" t="n">
        <v>13.87</v>
      </c>
      <c r="F138" s="90" t="n">
        <f aca="false">ROUND((H138/D138),2)</f>
        <v>17.89</v>
      </c>
      <c r="G138" s="89" t="n">
        <v>119.28</v>
      </c>
      <c r="H138" s="90" t="n">
        <f aca="false">ROUND((N138*(G138/M138)),2)</f>
        <v>153.86</v>
      </c>
      <c r="I138" s="89" t="n">
        <v>29.57</v>
      </c>
      <c r="J138" s="90" t="n">
        <f aca="false">ROUND((L138/D138),2)</f>
        <v>38.14</v>
      </c>
      <c r="K138" s="89" t="n">
        <v>254.3</v>
      </c>
      <c r="L138" s="90" t="n">
        <f aca="false">ROUND((N138*(K138/M138)),2)</f>
        <v>328.02</v>
      </c>
      <c r="M138" s="89" t="n">
        <v>373.58</v>
      </c>
      <c r="N138" s="90" t="n">
        <f aca="false">ROUND((P138/(1+F$5)),2)</f>
        <v>481.88</v>
      </c>
      <c r="O138" s="89" t="n">
        <v>481.88</v>
      </c>
      <c r="P138" s="90" t="n">
        <f aca="false">ROUND((O138*(1-F$10)),2)</f>
        <v>481.88</v>
      </c>
      <c r="Q138" s="84"/>
    </row>
    <row r="139" customFormat="false" ht="55.7" hidden="false" customHeight="true" outlineLevel="0" collapsed="false">
      <c r="A139" s="87" t="s">
        <v>287</v>
      </c>
      <c r="B139" s="99" t="s">
        <v>288</v>
      </c>
      <c r="C139" s="101" t="s">
        <v>58</v>
      </c>
      <c r="D139" s="102" t="n">
        <v>118.99</v>
      </c>
      <c r="E139" s="89" t="n">
        <v>4.87</v>
      </c>
      <c r="F139" s="90" t="n">
        <f aca="false">ROUND((H139/D139),2)</f>
        <v>6.28</v>
      </c>
      <c r="G139" s="89" t="n">
        <v>579.48</v>
      </c>
      <c r="H139" s="90" t="n">
        <f aca="false">ROUND((N139*(G139/M139)),2)</f>
        <v>747.47</v>
      </c>
      <c r="I139" s="89" t="n">
        <v>1.72</v>
      </c>
      <c r="J139" s="90" t="n">
        <f aca="false">ROUND((L139/D139),2)</f>
        <v>2.22</v>
      </c>
      <c r="K139" s="89" t="n">
        <v>204.66</v>
      </c>
      <c r="L139" s="90" t="n">
        <f aca="false">ROUND((N139*(K139/M139)),2)</f>
        <v>263.99</v>
      </c>
      <c r="M139" s="89" t="n">
        <v>784.14</v>
      </c>
      <c r="N139" s="90" t="n">
        <f aca="false">ROUND((P139/(1+F$5)),2)</f>
        <v>1011.46</v>
      </c>
      <c r="O139" s="89" t="n">
        <v>1011.46</v>
      </c>
      <c r="P139" s="90" t="n">
        <f aca="false">ROUND((O139*(1-F$10)),2)</f>
        <v>1011.46</v>
      </c>
      <c r="Q139" s="84"/>
    </row>
    <row r="140" customFormat="false" ht="46.2" hidden="false" customHeight="true" outlineLevel="0" collapsed="false">
      <c r="A140" s="87" t="s">
        <v>289</v>
      </c>
      <c r="B140" s="99" t="s">
        <v>290</v>
      </c>
      <c r="C140" s="101" t="s">
        <v>58</v>
      </c>
      <c r="D140" s="102" t="n">
        <v>126.24</v>
      </c>
      <c r="E140" s="89" t="n">
        <v>24.57</v>
      </c>
      <c r="F140" s="90" t="n">
        <f aca="false">ROUND((H140/D140),2)</f>
        <v>31.69</v>
      </c>
      <c r="G140" s="89" t="n">
        <v>3101.71</v>
      </c>
      <c r="H140" s="90" t="n">
        <f aca="false">ROUND((N140*(G140/M140)),2)</f>
        <v>4000.89</v>
      </c>
      <c r="I140" s="89" t="n">
        <v>13.15</v>
      </c>
      <c r="J140" s="90" t="n">
        <f aca="false">ROUND((L140/D140),2)</f>
        <v>16.96</v>
      </c>
      <c r="K140" s="89" t="n">
        <v>1660.05</v>
      </c>
      <c r="L140" s="90" t="n">
        <f aca="false">ROUND((N140*(K140/M140)),2)</f>
        <v>2141.3</v>
      </c>
      <c r="M140" s="89" t="n">
        <v>4761.76</v>
      </c>
      <c r="N140" s="90" t="n">
        <f aca="false">ROUND((P140/(1+F$5)),2)</f>
        <v>6142.19</v>
      </c>
      <c r="O140" s="89" t="n">
        <v>6142.19</v>
      </c>
      <c r="P140" s="90" t="n">
        <f aca="false">ROUND((O140*(1-F$10)),2)</f>
        <v>6142.19</v>
      </c>
      <c r="Q140" s="84"/>
    </row>
    <row r="141" customFormat="false" ht="36.6" hidden="false" customHeight="true" outlineLevel="0" collapsed="false">
      <c r="A141" s="87" t="s">
        <v>291</v>
      </c>
      <c r="B141" s="99" t="s">
        <v>292</v>
      </c>
      <c r="C141" s="101" t="s">
        <v>58</v>
      </c>
      <c r="D141" s="102" t="n">
        <v>161.93</v>
      </c>
      <c r="E141" s="89" t="n">
        <v>1.88</v>
      </c>
      <c r="F141" s="90" t="n">
        <f aca="false">ROUND((H141/D141),2)</f>
        <v>2.42</v>
      </c>
      <c r="G141" s="89" t="n">
        <v>304.42</v>
      </c>
      <c r="H141" s="90" t="n">
        <f aca="false">ROUND((N141*(G141/M141)),2)</f>
        <v>392.67</v>
      </c>
      <c r="I141" s="89" t="n">
        <v>1.35</v>
      </c>
      <c r="J141" s="90" t="n">
        <f aca="false">ROUND((L141/D141),2)</f>
        <v>1.74</v>
      </c>
      <c r="K141" s="89" t="n">
        <v>218.6</v>
      </c>
      <c r="L141" s="90" t="n">
        <f aca="false">ROUND((N141*(K141/M141)),2)</f>
        <v>281.97</v>
      </c>
      <c r="M141" s="89" t="n">
        <v>523.02</v>
      </c>
      <c r="N141" s="90" t="n">
        <f aca="false">ROUND((P141/(1+F$5)),2)</f>
        <v>674.64</v>
      </c>
      <c r="O141" s="89" t="n">
        <v>674.64</v>
      </c>
      <c r="P141" s="90" t="n">
        <f aca="false">ROUND((O141*(1-F$10)),2)</f>
        <v>674.64</v>
      </c>
      <c r="Q141" s="84"/>
    </row>
    <row r="142" customFormat="false" ht="63.6" hidden="false" customHeight="true" outlineLevel="0" collapsed="false">
      <c r="A142" s="87" t="s">
        <v>293</v>
      </c>
      <c r="B142" s="99" t="s">
        <v>294</v>
      </c>
      <c r="C142" s="101" t="s">
        <v>58</v>
      </c>
      <c r="D142" s="102" t="n">
        <v>155.43</v>
      </c>
      <c r="E142" s="89" t="n">
        <v>9.26</v>
      </c>
      <c r="F142" s="90" t="n">
        <f aca="false">ROUND((H142/D142),2)</f>
        <v>11.94</v>
      </c>
      <c r="G142" s="89" t="n">
        <v>1439.28</v>
      </c>
      <c r="H142" s="90" t="n">
        <f aca="false">ROUND((N142*(G142/M142)),2)</f>
        <v>1856.52</v>
      </c>
      <c r="I142" s="89" t="n">
        <v>10.83</v>
      </c>
      <c r="J142" s="90" t="n">
        <f aca="false">ROUND((L142/D142),2)</f>
        <v>13.97</v>
      </c>
      <c r="K142" s="89" t="n">
        <v>1683.3</v>
      </c>
      <c r="L142" s="90" t="n">
        <f aca="false">ROUND((N142*(K142/M142)),2)</f>
        <v>2171.29</v>
      </c>
      <c r="M142" s="89" t="n">
        <v>3122.58</v>
      </c>
      <c r="N142" s="90" t="n">
        <f aca="false">ROUND((P142/(1+F$5)),2)</f>
        <v>4027.81</v>
      </c>
      <c r="O142" s="89" t="n">
        <v>4027.81</v>
      </c>
      <c r="P142" s="90" t="n">
        <f aca="false">ROUND((O142*(1-F$10)),2)</f>
        <v>4027.81</v>
      </c>
      <c r="Q142" s="84"/>
    </row>
    <row r="143" customFormat="false" ht="46.8" hidden="false" customHeight="true" outlineLevel="0" collapsed="false">
      <c r="A143" s="87" t="s">
        <v>295</v>
      </c>
      <c r="B143" s="99" t="s">
        <v>296</v>
      </c>
      <c r="C143" s="101" t="s">
        <v>58</v>
      </c>
      <c r="D143" s="102" t="n">
        <v>6.5</v>
      </c>
      <c r="E143" s="89" t="n">
        <v>19.25</v>
      </c>
      <c r="F143" s="90" t="n">
        <f aca="false">ROUND((H143/D143),2)</f>
        <v>24.83</v>
      </c>
      <c r="G143" s="89" t="n">
        <v>125.12</v>
      </c>
      <c r="H143" s="90" t="n">
        <f aca="false">ROUND((N143*(G143/M143)),2)</f>
        <v>161.39</v>
      </c>
      <c r="I143" s="89" t="n">
        <v>12.28</v>
      </c>
      <c r="J143" s="90" t="n">
        <f aca="false">ROUND((L143/D143),2)</f>
        <v>15.84</v>
      </c>
      <c r="K143" s="89" t="n">
        <v>79.82</v>
      </c>
      <c r="L143" s="90" t="n">
        <f aca="false">ROUND((N143*(K143/M143)),2)</f>
        <v>102.96</v>
      </c>
      <c r="M143" s="89" t="n">
        <v>204.94</v>
      </c>
      <c r="N143" s="90" t="n">
        <f aca="false">ROUND((P143/(1+F$5)),2)</f>
        <v>264.35</v>
      </c>
      <c r="O143" s="89" t="n">
        <v>264.35</v>
      </c>
      <c r="P143" s="90" t="n">
        <f aca="false">ROUND((O143*(1-F$10)),2)</f>
        <v>264.35</v>
      </c>
      <c r="Q143" s="84"/>
    </row>
    <row r="144" customFormat="false" ht="50.4" hidden="false" customHeight="true" outlineLevel="0" collapsed="false">
      <c r="A144" s="87" t="s">
        <v>297</v>
      </c>
      <c r="B144" s="99" t="s">
        <v>298</v>
      </c>
      <c r="C144" s="101" t="s">
        <v>58</v>
      </c>
      <c r="D144" s="102" t="n">
        <v>83.13</v>
      </c>
      <c r="E144" s="89" t="n">
        <v>16.54</v>
      </c>
      <c r="F144" s="90" t="n">
        <f aca="false">ROUND((H144/D144),2)</f>
        <v>21.33</v>
      </c>
      <c r="G144" s="89" t="n">
        <v>1374.97</v>
      </c>
      <c r="H144" s="90" t="n">
        <f aca="false">ROUND((N144*(G144/M144)),2)</f>
        <v>1773.57</v>
      </c>
      <c r="I144" s="89" t="n">
        <v>33.39</v>
      </c>
      <c r="J144" s="90" t="n">
        <f aca="false">ROUND((L144/D144),2)</f>
        <v>43.07</v>
      </c>
      <c r="K144" s="89" t="n">
        <v>2775.71</v>
      </c>
      <c r="L144" s="90" t="n">
        <f aca="false">ROUND((N144*(K144/M144)),2)</f>
        <v>3580.39</v>
      </c>
      <c r="M144" s="89" t="n">
        <v>4150.68</v>
      </c>
      <c r="N144" s="90" t="n">
        <f aca="false">ROUND((P144/(1+F$5)),2)</f>
        <v>5353.96</v>
      </c>
      <c r="O144" s="89" t="n">
        <v>5353.96</v>
      </c>
      <c r="P144" s="90" t="n">
        <f aca="false">ROUND((O144*(1-F$10)),2)</f>
        <v>5353.96</v>
      </c>
      <c r="Q144" s="84"/>
    </row>
    <row r="145" customFormat="false" ht="52.2" hidden="false" customHeight="true" outlineLevel="0" collapsed="false">
      <c r="A145" s="87" t="s">
        <v>299</v>
      </c>
      <c r="B145" s="99" t="s">
        <v>300</v>
      </c>
      <c r="C145" s="101" t="s">
        <v>58</v>
      </c>
      <c r="D145" s="102" t="n">
        <v>86.4</v>
      </c>
      <c r="E145" s="89" t="n">
        <v>11.63</v>
      </c>
      <c r="F145" s="90" t="n">
        <f aca="false">ROUND((H145/D145),2)</f>
        <v>15</v>
      </c>
      <c r="G145" s="89" t="n">
        <v>1004.83</v>
      </c>
      <c r="H145" s="90" t="n">
        <f aca="false">ROUND((N145*(G145/M145)),2)</f>
        <v>1296.13</v>
      </c>
      <c r="I145" s="89" t="n">
        <v>32.37</v>
      </c>
      <c r="J145" s="90" t="n">
        <f aca="false">ROUND((L145/D145),2)</f>
        <v>41.75</v>
      </c>
      <c r="K145" s="89" t="n">
        <v>2796.76</v>
      </c>
      <c r="L145" s="90" t="n">
        <f aca="false">ROUND((N145*(K145/M145)),2)</f>
        <v>3607.54</v>
      </c>
      <c r="M145" s="89" t="n">
        <v>3801.59</v>
      </c>
      <c r="N145" s="90" t="n">
        <f aca="false">ROUND((P145/(1+F$5)),2)</f>
        <v>4903.67</v>
      </c>
      <c r="O145" s="89" t="n">
        <v>4903.67</v>
      </c>
      <c r="P145" s="90" t="n">
        <f aca="false">ROUND((O145*(1-F$10)),2)</f>
        <v>4903.67</v>
      </c>
      <c r="Q145" s="84"/>
    </row>
    <row r="146" customFormat="false" ht="47.4" hidden="false" customHeight="true" outlineLevel="0" collapsed="false">
      <c r="A146" s="87" t="s">
        <v>301</v>
      </c>
      <c r="B146" s="99" t="s">
        <v>302</v>
      </c>
      <c r="C146" s="101" t="s">
        <v>58</v>
      </c>
      <c r="D146" s="102" t="n">
        <v>75.37</v>
      </c>
      <c r="E146" s="89" t="n">
        <v>8.74</v>
      </c>
      <c r="F146" s="90" t="n">
        <f aca="false">ROUND((H146/D146),2)</f>
        <v>11.27</v>
      </c>
      <c r="G146" s="89" t="n">
        <v>658.73</v>
      </c>
      <c r="H146" s="90" t="n">
        <f aca="false">ROUND((N146*(G146/M146)),2)</f>
        <v>849.69</v>
      </c>
      <c r="I146" s="89" t="n">
        <v>15.21</v>
      </c>
      <c r="J146" s="90" t="n">
        <f aca="false">ROUND((L146/D146),2)</f>
        <v>19.62</v>
      </c>
      <c r="K146" s="89" t="n">
        <v>1146.37</v>
      </c>
      <c r="L146" s="90" t="n">
        <f aca="false">ROUND((N146*(K146/M146)),2)</f>
        <v>1478.7</v>
      </c>
      <c r="M146" s="89" t="n">
        <v>1805.1</v>
      </c>
      <c r="N146" s="90" t="n">
        <f aca="false">ROUND((P146/(1+F$5)),2)</f>
        <v>2328.39</v>
      </c>
      <c r="O146" s="89" t="n">
        <v>2328.39</v>
      </c>
      <c r="P146" s="90" t="n">
        <f aca="false">ROUND((O146*(1-F$10)),2)</f>
        <v>2328.39</v>
      </c>
      <c r="Q146" s="84"/>
    </row>
    <row r="147" customFormat="false" ht="47.1" hidden="false" customHeight="true" outlineLevel="0" collapsed="false">
      <c r="A147" s="87" t="s">
        <v>303</v>
      </c>
      <c r="B147" s="99" t="s">
        <v>304</v>
      </c>
      <c r="C147" s="101" t="s">
        <v>58</v>
      </c>
      <c r="D147" s="102" t="n">
        <v>15.82</v>
      </c>
      <c r="E147" s="89" t="n">
        <v>19.56</v>
      </c>
      <c r="F147" s="90" t="n">
        <f aca="false">ROUND((H147/D147),2)</f>
        <v>25.23</v>
      </c>
      <c r="G147" s="89" t="n">
        <v>309.43</v>
      </c>
      <c r="H147" s="90" t="n">
        <f aca="false">ROUND((N147*(G147/M147)),2)</f>
        <v>399.13</v>
      </c>
      <c r="I147" s="89" t="n">
        <v>51.01</v>
      </c>
      <c r="J147" s="90" t="n">
        <f aca="false">ROUND((L147/D147),2)</f>
        <v>65.8</v>
      </c>
      <c r="K147" s="89" t="n">
        <v>806.97</v>
      </c>
      <c r="L147" s="90" t="n">
        <f aca="false">ROUND((N147*(K147/M147)),2)</f>
        <v>1040.91</v>
      </c>
      <c r="M147" s="89" t="n">
        <v>1116.4</v>
      </c>
      <c r="N147" s="90" t="n">
        <f aca="false">ROUND((P147/(1+F$5)),2)</f>
        <v>1440.04</v>
      </c>
      <c r="O147" s="89" t="n">
        <v>1440.04</v>
      </c>
      <c r="P147" s="90" t="n">
        <f aca="false">ROUND((O147*(1-F$10)),2)</f>
        <v>1440.04</v>
      </c>
      <c r="Q147" s="84"/>
    </row>
    <row r="148" customFormat="false" ht="42.85" hidden="false" customHeight="true" outlineLevel="0" collapsed="false">
      <c r="A148" s="87" t="s">
        <v>305</v>
      </c>
      <c r="B148" s="99" t="s">
        <v>306</v>
      </c>
      <c r="C148" s="101" t="s">
        <v>58</v>
      </c>
      <c r="D148" s="102" t="n">
        <v>36.68</v>
      </c>
      <c r="E148" s="89" t="n">
        <v>7.17</v>
      </c>
      <c r="F148" s="90" t="n">
        <f aca="false">ROUND((H148/D148),2)</f>
        <v>9.25</v>
      </c>
      <c r="G148" s="89" t="n">
        <v>262.99</v>
      </c>
      <c r="H148" s="90" t="n">
        <f aca="false">ROUND((N148*(G148/M148)),2)</f>
        <v>339.23</v>
      </c>
      <c r="I148" s="89" t="n">
        <v>47.18</v>
      </c>
      <c r="J148" s="90" t="n">
        <f aca="false">ROUND((L148/D148),2)</f>
        <v>60.86</v>
      </c>
      <c r="K148" s="89" t="n">
        <v>1730.56</v>
      </c>
      <c r="L148" s="90" t="n">
        <f aca="false">ROUND((N148*(K148/M148)),2)</f>
        <v>2232.25</v>
      </c>
      <c r="M148" s="89" t="n">
        <v>1993.55</v>
      </c>
      <c r="N148" s="90" t="n">
        <f aca="false">ROUND((P148/(1+F$5)),2)</f>
        <v>2571.48</v>
      </c>
      <c r="O148" s="89" t="n">
        <v>2571.48</v>
      </c>
      <c r="P148" s="90" t="n">
        <f aca="false">ROUND((O148*(1-F$10)),2)</f>
        <v>2571.48</v>
      </c>
      <c r="Q148" s="84"/>
    </row>
    <row r="149" customFormat="false" ht="23.55" hidden="false" customHeight="true" outlineLevel="0" collapsed="false">
      <c r="A149" s="87" t="s">
        <v>307</v>
      </c>
      <c r="B149" s="99" t="s">
        <v>308</v>
      </c>
      <c r="C149" s="101" t="s">
        <v>58</v>
      </c>
      <c r="D149" s="102" t="n">
        <v>203.9</v>
      </c>
      <c r="E149" s="89" t="n">
        <v>3.82</v>
      </c>
      <c r="F149" s="90" t="n">
        <f aca="false">ROUND((H149/D149),2)</f>
        <v>4.93</v>
      </c>
      <c r="G149" s="89" t="n">
        <v>778.89</v>
      </c>
      <c r="H149" s="90" t="n">
        <f aca="false">ROUND((N149*(G149/M149)),2)</f>
        <v>1004.69</v>
      </c>
      <c r="I149" s="89" t="n">
        <v>0.77</v>
      </c>
      <c r="J149" s="90" t="n">
        <f aca="false">ROUND((L149/D149),2)</f>
        <v>0.99</v>
      </c>
      <c r="K149" s="89" t="n">
        <v>157</v>
      </c>
      <c r="L149" s="90" t="n">
        <f aca="false">ROUND((N149*(K149/M149)),2)</f>
        <v>202.51</v>
      </c>
      <c r="M149" s="89" t="n">
        <v>935.89</v>
      </c>
      <c r="N149" s="90" t="n">
        <f aca="false">ROUND((P149/(1+F$5)),2)</f>
        <v>1207.2</v>
      </c>
      <c r="O149" s="89" t="n">
        <v>1207.2</v>
      </c>
      <c r="P149" s="90" t="n">
        <f aca="false">ROUND((O149*(1-F$10)),2)</f>
        <v>1207.2</v>
      </c>
      <c r="Q149" s="84"/>
    </row>
    <row r="150" customFormat="false" ht="36.6" hidden="false" customHeight="true" outlineLevel="0" collapsed="false">
      <c r="A150" s="87" t="s">
        <v>309</v>
      </c>
      <c r="B150" s="99" t="s">
        <v>310</v>
      </c>
      <c r="C150" s="101" t="s">
        <v>79</v>
      </c>
      <c r="D150" s="102" t="n">
        <v>7.2</v>
      </c>
      <c r="E150" s="89" t="n">
        <v>18.49</v>
      </c>
      <c r="F150" s="90" t="n">
        <f aca="false">ROUND((H150/D150),2)</f>
        <v>23.85</v>
      </c>
      <c r="G150" s="89" t="n">
        <v>133.12</v>
      </c>
      <c r="H150" s="90" t="n">
        <f aca="false">ROUND((N150*(G150/M150)),2)</f>
        <v>171.71</v>
      </c>
      <c r="I150" s="89" t="n">
        <v>42.41</v>
      </c>
      <c r="J150" s="90" t="n">
        <f aca="false">ROUND((L150/D150),2)</f>
        <v>54.7</v>
      </c>
      <c r="K150" s="89" t="n">
        <v>305.35</v>
      </c>
      <c r="L150" s="90" t="n">
        <f aca="false">ROUND((N150*(K150/M150)),2)</f>
        <v>393.87</v>
      </c>
      <c r="M150" s="89" t="n">
        <v>438.47</v>
      </c>
      <c r="N150" s="90" t="n">
        <f aca="false">ROUND((P150/(1+F$5)),2)</f>
        <v>565.58</v>
      </c>
      <c r="O150" s="89" t="n">
        <v>565.58</v>
      </c>
      <c r="P150" s="90" t="n">
        <f aca="false">ROUND((O150*(1-F$10)),2)</f>
        <v>565.58</v>
      </c>
      <c r="Q150" s="84"/>
    </row>
    <row r="151" customFormat="false" ht="33.2" hidden="false" customHeight="true" outlineLevel="0" collapsed="false">
      <c r="A151" s="87" t="s">
        <v>311</v>
      </c>
      <c r="B151" s="99" t="s">
        <v>312</v>
      </c>
      <c r="C151" s="101" t="s">
        <v>58</v>
      </c>
      <c r="D151" s="102" t="n">
        <v>39.42</v>
      </c>
      <c r="E151" s="89" t="n">
        <v>7.63</v>
      </c>
      <c r="F151" s="90" t="n">
        <f aca="false">ROUND((H151/D151),2)</f>
        <v>9.84</v>
      </c>
      <c r="G151" s="89" t="n">
        <v>300.77</v>
      </c>
      <c r="H151" s="90" t="n">
        <f aca="false">ROUND((N151*(G151/M151)),2)</f>
        <v>387.96</v>
      </c>
      <c r="I151" s="89" t="n">
        <v>42.18</v>
      </c>
      <c r="J151" s="90" t="n">
        <f aca="false">ROUND((L151/D151),2)</f>
        <v>54.41</v>
      </c>
      <c r="K151" s="89" t="n">
        <v>1662.73</v>
      </c>
      <c r="L151" s="90" t="n">
        <f aca="false">ROUND((N151*(K151/M151)),2)</f>
        <v>2144.75</v>
      </c>
      <c r="M151" s="89" t="n">
        <v>1963.5</v>
      </c>
      <c r="N151" s="90" t="n">
        <f aca="false">ROUND((P151/(1+F$5)),2)</f>
        <v>2532.71</v>
      </c>
      <c r="O151" s="89" t="n">
        <v>2532.71</v>
      </c>
      <c r="P151" s="90" t="n">
        <f aca="false">ROUND((O151*(1-F$10)),2)</f>
        <v>2532.71</v>
      </c>
      <c r="Q151" s="84"/>
    </row>
    <row r="152" customFormat="false" ht="15" hidden="false" customHeight="false" outlineLevel="0" collapsed="false">
      <c r="A152" s="92" t="s">
        <v>313</v>
      </c>
      <c r="B152" s="92"/>
      <c r="C152" s="92"/>
      <c r="D152" s="92"/>
      <c r="E152" s="92"/>
      <c r="F152" s="92" t="e">
        <f aca="false">ROUND((H152/D152),2)</f>
        <v>#DIV/0!</v>
      </c>
      <c r="G152" s="92"/>
      <c r="H152" s="92" t="n">
        <f aca="false">ROUND((N152*(G152/M152)),2)</f>
        <v>0</v>
      </c>
      <c r="I152" s="92"/>
      <c r="J152" s="92" t="e">
        <f aca="false">ROUND((L152/D152),2)</f>
        <v>#VALUE!</v>
      </c>
      <c r="K152" s="92"/>
      <c r="L152" s="93" t="s">
        <v>25</v>
      </c>
      <c r="M152" s="94" t="n">
        <f aca="false">SUM(M134:M151)</f>
        <v>39723.37</v>
      </c>
      <c r="N152" s="93" t="n">
        <f aca="false">SUM(N134:N151)</f>
        <v>51239.1</v>
      </c>
      <c r="O152" s="94" t="n">
        <f aca="false">SUM(O134:O151)</f>
        <v>51239.1</v>
      </c>
      <c r="P152" s="93" t="n">
        <f aca="false">SUM(P134:P151)</f>
        <v>51239.1</v>
      </c>
      <c r="Q152" s="84"/>
    </row>
    <row r="153" customFormat="false" ht="15" hidden="false" customHeight="false" outlineLevel="0" collapsed="false">
      <c r="A153" s="100" t="n">
        <v>8</v>
      </c>
      <c r="B153" s="103" t="s">
        <v>314</v>
      </c>
      <c r="C153" s="103"/>
      <c r="D153" s="103"/>
      <c r="E153" s="103"/>
      <c r="F153" s="103" t="e">
        <f aca="false">ROUND((H153/D153),2)</f>
        <v>#VALUE!</v>
      </c>
      <c r="G153" s="103"/>
      <c r="H153" s="103" t="e">
        <f aca="false">ROUND((N153*(G153/M153)),2)</f>
        <v>#VALUE!</v>
      </c>
      <c r="I153" s="103"/>
      <c r="J153" s="103" t="e">
        <f aca="false">ROUND((L153/D153),2)</f>
        <v>#VALUE!</v>
      </c>
      <c r="K153" s="103"/>
      <c r="L153" s="103" t="e">
        <f aca="false">ROUND((N153*(K153/M153)),2)</f>
        <v>#VALUE!</v>
      </c>
      <c r="M153" s="103" t="s">
        <v>25</v>
      </c>
      <c r="N153" s="103" t="n">
        <f aca="false">ROUND((P153/(1+F$5)),2)</f>
        <v>0</v>
      </c>
      <c r="O153" s="103"/>
      <c r="P153" s="103" t="n">
        <f aca="false">ROUND((O153*(1-F$10)),2)</f>
        <v>0</v>
      </c>
      <c r="Q153" s="84"/>
    </row>
    <row r="154" customFormat="false" ht="15" hidden="false" customHeight="false" outlineLevel="0" collapsed="false">
      <c r="A154" s="87" t="s">
        <v>315</v>
      </c>
      <c r="B154" s="99" t="s">
        <v>316</v>
      </c>
      <c r="C154" s="101" t="s">
        <v>58</v>
      </c>
      <c r="D154" s="102" t="n">
        <v>118.99</v>
      </c>
      <c r="E154" s="89" t="n">
        <v>0.84</v>
      </c>
      <c r="F154" s="90" t="n">
        <f aca="false">ROUND((H154/D154),2)</f>
        <v>1.08</v>
      </c>
      <c r="G154" s="89" t="n">
        <v>99.95</v>
      </c>
      <c r="H154" s="90" t="n">
        <f aca="false">ROUND((N154*(G154/M154)),2)</f>
        <v>128.93</v>
      </c>
      <c r="I154" s="89" t="n">
        <v>0.96</v>
      </c>
      <c r="J154" s="90" t="n">
        <f aca="false">ROUND((L154/D154),2)</f>
        <v>1.24</v>
      </c>
      <c r="K154" s="89" t="n">
        <v>114.23</v>
      </c>
      <c r="L154" s="90" t="n">
        <f aca="false">ROUND((N154*(K154/M154)),2)</f>
        <v>147.34</v>
      </c>
      <c r="M154" s="89" t="n">
        <v>214.18</v>
      </c>
      <c r="N154" s="90" t="n">
        <f aca="false">ROUND((P154/(1+F$5)),2)</f>
        <v>276.27</v>
      </c>
      <c r="O154" s="89" t="n">
        <v>276.27</v>
      </c>
      <c r="P154" s="90" t="n">
        <f aca="false">ROUND((O154*(1-F$10)),2)</f>
        <v>276.27</v>
      </c>
      <c r="Q154" s="84"/>
    </row>
    <row r="155" customFormat="false" ht="54.6" hidden="false" customHeight="true" outlineLevel="0" collapsed="false">
      <c r="A155" s="87" t="s">
        <v>317</v>
      </c>
      <c r="B155" s="99" t="s">
        <v>318</v>
      </c>
      <c r="C155" s="101" t="s">
        <v>58</v>
      </c>
      <c r="D155" s="102" t="n">
        <v>118.99</v>
      </c>
      <c r="E155" s="89" t="n">
        <v>5.96</v>
      </c>
      <c r="F155" s="90" t="n">
        <f aca="false">ROUND((H155/D155),2)</f>
        <v>7.69</v>
      </c>
      <c r="G155" s="89" t="n">
        <v>709.18</v>
      </c>
      <c r="H155" s="90" t="n">
        <f aca="false">ROUND((N155*(G155/M155)),2)</f>
        <v>914.77</v>
      </c>
      <c r="I155" s="89" t="n">
        <v>11.18</v>
      </c>
      <c r="J155" s="90" t="n">
        <f aca="false">ROUND((L155/D155),2)</f>
        <v>14.42</v>
      </c>
      <c r="K155" s="89" t="n">
        <v>1330.3</v>
      </c>
      <c r="L155" s="90" t="n">
        <f aca="false">ROUND((N155*(K155/M155)),2)</f>
        <v>1715.95</v>
      </c>
      <c r="M155" s="89" t="n">
        <v>2039.48</v>
      </c>
      <c r="N155" s="90" t="n">
        <f aca="false">ROUND((P155/(1+F$5)),2)</f>
        <v>2630.72</v>
      </c>
      <c r="O155" s="89" t="n">
        <v>2630.72</v>
      </c>
      <c r="P155" s="90" t="n">
        <f aca="false">ROUND((O155*(1-F$10)),2)</f>
        <v>2630.72</v>
      </c>
      <c r="Q155" s="84"/>
    </row>
    <row r="156" customFormat="false" ht="31.05" hidden="false" customHeight="true" outlineLevel="0" collapsed="false">
      <c r="A156" s="87" t="s">
        <v>319</v>
      </c>
      <c r="B156" s="99" t="s">
        <v>320</v>
      </c>
      <c r="C156" s="101" t="s">
        <v>58</v>
      </c>
      <c r="D156" s="102" t="n">
        <v>21.3</v>
      </c>
      <c r="E156" s="89" t="n">
        <v>3.64</v>
      </c>
      <c r="F156" s="90" t="n">
        <f aca="false">ROUND((H156/D156),2)</f>
        <v>4.69</v>
      </c>
      <c r="G156" s="89" t="n">
        <v>77.53</v>
      </c>
      <c r="H156" s="90" t="n">
        <f aca="false">ROUND((N156*(G156/M156)),2)</f>
        <v>100</v>
      </c>
      <c r="I156" s="89" t="n">
        <v>5.71</v>
      </c>
      <c r="J156" s="90" t="n">
        <f aca="false">ROUND((L156/D156),2)</f>
        <v>7.37</v>
      </c>
      <c r="K156" s="89" t="n">
        <v>121.62</v>
      </c>
      <c r="L156" s="90" t="n">
        <f aca="false">ROUND((N156*(K156/M156)),2)</f>
        <v>156.88</v>
      </c>
      <c r="M156" s="89" t="n">
        <v>199.15</v>
      </c>
      <c r="N156" s="90" t="n">
        <f aca="false">ROUND((P156/(1+F$5)),2)</f>
        <v>256.88</v>
      </c>
      <c r="O156" s="89" t="n">
        <v>256.88</v>
      </c>
      <c r="P156" s="90" t="n">
        <f aca="false">ROUND((O156*(1-F$10)),2)</f>
        <v>256.88</v>
      </c>
      <c r="Q156" s="84"/>
    </row>
    <row r="157" customFormat="false" ht="42.85" hidden="false" customHeight="true" outlineLevel="0" collapsed="false">
      <c r="A157" s="87" t="s">
        <v>321</v>
      </c>
      <c r="B157" s="99" t="s">
        <v>322</v>
      </c>
      <c r="C157" s="101" t="s">
        <v>58</v>
      </c>
      <c r="D157" s="102" t="n">
        <v>21.3</v>
      </c>
      <c r="E157" s="89" t="n">
        <v>10.9</v>
      </c>
      <c r="F157" s="90" t="n">
        <f aca="false">ROUND((H157/D157),2)</f>
        <v>14.06</v>
      </c>
      <c r="G157" s="89" t="n">
        <v>232.17</v>
      </c>
      <c r="H157" s="90" t="n">
        <f aca="false">ROUND((N157*(G157/M157)),2)</f>
        <v>299.48</v>
      </c>
      <c r="I157" s="89" t="n">
        <v>10.79</v>
      </c>
      <c r="J157" s="90" t="n">
        <f aca="false">ROUND((L157/D157),2)</f>
        <v>13.92</v>
      </c>
      <c r="K157" s="89" t="n">
        <v>229.82</v>
      </c>
      <c r="L157" s="90" t="n">
        <f aca="false">ROUND((N157*(K157/M157)),2)</f>
        <v>296.44</v>
      </c>
      <c r="M157" s="89" t="n">
        <v>461.99</v>
      </c>
      <c r="N157" s="90" t="n">
        <f aca="false">ROUND((P157/(1+F$5)),2)</f>
        <v>595.92</v>
      </c>
      <c r="O157" s="89" t="n">
        <v>595.92</v>
      </c>
      <c r="P157" s="90" t="n">
        <f aca="false">ROUND((O157*(1-F$10)),2)</f>
        <v>595.92</v>
      </c>
      <c r="Q157" s="84"/>
    </row>
    <row r="158" customFormat="false" ht="32.4" hidden="false" customHeight="true" outlineLevel="0" collapsed="false">
      <c r="A158" s="87" t="s">
        <v>323</v>
      </c>
      <c r="B158" s="99" t="s">
        <v>324</v>
      </c>
      <c r="C158" s="101" t="s">
        <v>58</v>
      </c>
      <c r="D158" s="102" t="n">
        <v>55.4</v>
      </c>
      <c r="E158" s="89" t="n">
        <v>4.81</v>
      </c>
      <c r="F158" s="90" t="n">
        <f aca="false">ROUND((H158/D158),2)</f>
        <v>6.2</v>
      </c>
      <c r="G158" s="89" t="n">
        <v>266.47</v>
      </c>
      <c r="H158" s="90" t="n">
        <f aca="false">ROUND((N158*(G158/M158)),2)</f>
        <v>343.72</v>
      </c>
      <c r="I158" s="89" t="n">
        <v>11.04</v>
      </c>
      <c r="J158" s="90" t="n">
        <f aca="false">ROUND((L158/D158),2)</f>
        <v>14.24</v>
      </c>
      <c r="K158" s="89" t="n">
        <v>611.61</v>
      </c>
      <c r="L158" s="90" t="n">
        <f aca="false">ROUND((N158*(K158/M158)),2)</f>
        <v>788.91</v>
      </c>
      <c r="M158" s="89" t="n">
        <v>878.08</v>
      </c>
      <c r="N158" s="90" t="n">
        <f aca="false">ROUND((P158/(1+F$5)),2)</f>
        <v>1132.63</v>
      </c>
      <c r="O158" s="89" t="n">
        <v>1132.63</v>
      </c>
      <c r="P158" s="90" t="n">
        <f aca="false">ROUND((O158*(1-F$10)),2)</f>
        <v>1132.63</v>
      </c>
      <c r="Q158" s="84"/>
    </row>
    <row r="159" customFormat="false" ht="15" hidden="false" customHeight="false" outlineLevel="0" collapsed="false">
      <c r="A159" s="92" t="s">
        <v>325</v>
      </c>
      <c r="B159" s="92"/>
      <c r="C159" s="92"/>
      <c r="D159" s="92"/>
      <c r="E159" s="92"/>
      <c r="F159" s="92" t="e">
        <f aca="false">ROUND((H159/D159),2)</f>
        <v>#DIV/0!</v>
      </c>
      <c r="G159" s="92"/>
      <c r="H159" s="92" t="n">
        <f aca="false">ROUND((N159*(G159/M159)),2)</f>
        <v>0</v>
      </c>
      <c r="I159" s="92"/>
      <c r="J159" s="92" t="e">
        <f aca="false">ROUND((L159/D159),2)</f>
        <v>#VALUE!</v>
      </c>
      <c r="K159" s="92"/>
      <c r="L159" s="93" t="s">
        <v>25</v>
      </c>
      <c r="M159" s="94" t="n">
        <f aca="false">SUM(M154:M158)</f>
        <v>3792.88</v>
      </c>
      <c r="N159" s="93" t="n">
        <f aca="false">SUM(N154:N158)</f>
        <v>4892.42</v>
      </c>
      <c r="O159" s="94" t="n">
        <f aca="false">SUM(O154:O158)</f>
        <v>4892.42</v>
      </c>
      <c r="P159" s="93" t="n">
        <f aca="false">SUM(P154:P158)</f>
        <v>4892.42</v>
      </c>
      <c r="Q159" s="84"/>
    </row>
    <row r="160" customFormat="false" ht="15" hidden="false" customHeight="false" outlineLevel="0" collapsed="false">
      <c r="A160" s="100" t="n">
        <v>9</v>
      </c>
      <c r="B160" s="103" t="s">
        <v>326</v>
      </c>
      <c r="C160" s="103"/>
      <c r="D160" s="103"/>
      <c r="E160" s="103"/>
      <c r="F160" s="103" t="e">
        <f aca="false">ROUND((H160/D160),2)</f>
        <v>#DIV/0!</v>
      </c>
      <c r="G160" s="103"/>
      <c r="H160" s="103" t="e">
        <f aca="false">ROUND((N160*(G160/M160)),2)</f>
        <v>#DIV/0!</v>
      </c>
      <c r="I160" s="103"/>
      <c r="J160" s="103" t="e">
        <f aca="false">ROUND((L160/D160),2)</f>
        <v>#DIV/0!</v>
      </c>
      <c r="K160" s="103"/>
      <c r="L160" s="103" t="e">
        <f aca="false">ROUND((N160*(K160/M160)),2)</f>
        <v>#DIV/0!</v>
      </c>
      <c r="M160" s="103"/>
      <c r="N160" s="103" t="n">
        <f aca="false">ROUND((P160/(1+F$5)),2)</f>
        <v>0</v>
      </c>
      <c r="O160" s="103"/>
      <c r="P160" s="103" t="n">
        <f aca="false">ROUND((O160*(1-F$10)),2)</f>
        <v>0</v>
      </c>
      <c r="Q160" s="84"/>
    </row>
    <row r="161" customFormat="false" ht="63.6" hidden="false" customHeight="true" outlineLevel="0" collapsed="false">
      <c r="A161" s="87" t="s">
        <v>327</v>
      </c>
      <c r="B161" s="99" t="s">
        <v>328</v>
      </c>
      <c r="C161" s="101" t="s">
        <v>63</v>
      </c>
      <c r="D161" s="102" t="n">
        <v>2</v>
      </c>
      <c r="E161" s="89" t="n">
        <v>217.33</v>
      </c>
      <c r="F161" s="90" t="n">
        <f aca="false">ROUND((H161/D161),2)</f>
        <v>280.34</v>
      </c>
      <c r="G161" s="89" t="n">
        <v>434.66</v>
      </c>
      <c r="H161" s="90" t="n">
        <f aca="false">ROUND((N161*(G161/M161)),2)</f>
        <v>560.67</v>
      </c>
      <c r="I161" s="89" t="n">
        <v>404.05</v>
      </c>
      <c r="J161" s="90" t="n">
        <f aca="false">ROUND((L161/D161),2)</f>
        <v>521.18</v>
      </c>
      <c r="K161" s="89" t="n">
        <v>808.1</v>
      </c>
      <c r="L161" s="90" t="n">
        <f aca="false">ROUND((N161*(K161/M161)),2)</f>
        <v>1042.36</v>
      </c>
      <c r="M161" s="89" t="n">
        <v>1242.76</v>
      </c>
      <c r="N161" s="90" t="n">
        <f aca="false">ROUND((P161/(1+F$5)),2)</f>
        <v>1603.03</v>
      </c>
      <c r="O161" s="89" t="n">
        <v>1603.03</v>
      </c>
      <c r="P161" s="90" t="n">
        <f aca="false">ROUND((O161*(1-F$10)),2)</f>
        <v>1603.03</v>
      </c>
      <c r="Q161" s="84"/>
    </row>
    <row r="162" customFormat="false" ht="63.6" hidden="false" customHeight="true" outlineLevel="0" collapsed="false">
      <c r="A162" s="87" t="s">
        <v>329</v>
      </c>
      <c r="B162" s="99" t="s">
        <v>330</v>
      </c>
      <c r="C162" s="101" t="s">
        <v>63</v>
      </c>
      <c r="D162" s="102" t="n">
        <v>2</v>
      </c>
      <c r="E162" s="89" t="n">
        <v>202.02</v>
      </c>
      <c r="F162" s="90" t="n">
        <f aca="false">ROUND((H162/D162),2)</f>
        <v>260.59</v>
      </c>
      <c r="G162" s="89" t="n">
        <v>404.04</v>
      </c>
      <c r="H162" s="90" t="n">
        <f aca="false">ROUND((N162*(G162/M162)),2)</f>
        <v>521.17</v>
      </c>
      <c r="I162" s="89" t="n">
        <v>392.14</v>
      </c>
      <c r="J162" s="90" t="n">
        <f aca="false">ROUND((L162/D162),2)</f>
        <v>505.82</v>
      </c>
      <c r="K162" s="89" t="n">
        <v>784.28</v>
      </c>
      <c r="L162" s="90" t="n">
        <f aca="false">ROUND((N162*(K162/M162)),2)</f>
        <v>1011.64</v>
      </c>
      <c r="M162" s="89" t="n">
        <v>1188.32</v>
      </c>
      <c r="N162" s="90" t="n">
        <f aca="false">ROUND((P162/(1+F$5)),2)</f>
        <v>1532.81</v>
      </c>
      <c r="O162" s="89" t="n">
        <v>1532.81</v>
      </c>
      <c r="P162" s="90" t="n">
        <f aca="false">ROUND((O162*(1-F$10)),2)</f>
        <v>1532.81</v>
      </c>
      <c r="Q162" s="84"/>
    </row>
    <row r="163" customFormat="false" ht="39.6" hidden="false" customHeight="true" outlineLevel="0" collapsed="false">
      <c r="A163" s="87" t="s">
        <v>331</v>
      </c>
      <c r="B163" s="99" t="s">
        <v>332</v>
      </c>
      <c r="C163" s="101" t="s">
        <v>58</v>
      </c>
      <c r="D163" s="102" t="n">
        <v>3.31</v>
      </c>
      <c r="E163" s="89" t="n">
        <v>38.69</v>
      </c>
      <c r="F163" s="90" t="n">
        <f aca="false">ROUND((H163/D163),2)</f>
        <v>49.9</v>
      </c>
      <c r="G163" s="89" t="n">
        <v>128.06</v>
      </c>
      <c r="H163" s="90" t="n">
        <f aca="false">ROUND((N163*(G163/M163)),2)</f>
        <v>165.18</v>
      </c>
      <c r="I163" s="89" t="n">
        <v>548.89</v>
      </c>
      <c r="J163" s="90" t="n">
        <f aca="false">ROUND((L163/D163),2)</f>
        <v>708.01</v>
      </c>
      <c r="K163" s="89" t="n">
        <v>1816.82</v>
      </c>
      <c r="L163" s="90" t="n">
        <f aca="false">ROUND((N163*(K163/M163)),2)</f>
        <v>2343.52</v>
      </c>
      <c r="M163" s="89" t="n">
        <v>1944.88</v>
      </c>
      <c r="N163" s="90" t="n">
        <f aca="false">ROUND((P163/(1+F$5)),2)</f>
        <v>2508.7</v>
      </c>
      <c r="O163" s="89" t="n">
        <v>2508.7</v>
      </c>
      <c r="P163" s="90" t="n">
        <f aca="false">ROUND((O163*(1-F$10)),2)</f>
        <v>2508.7</v>
      </c>
      <c r="Q163" s="84"/>
    </row>
    <row r="164" customFormat="false" ht="42.85" hidden="false" customHeight="true" outlineLevel="0" collapsed="false">
      <c r="A164" s="87" t="s">
        <v>333</v>
      </c>
      <c r="B164" s="99" t="s">
        <v>334</v>
      </c>
      <c r="C164" s="101" t="s">
        <v>58</v>
      </c>
      <c r="D164" s="102" t="n">
        <v>28.35</v>
      </c>
      <c r="E164" s="89" t="n">
        <v>177.94</v>
      </c>
      <c r="F164" s="90" t="n">
        <f aca="false">ROUND((H164/D164),2)</f>
        <v>229.52</v>
      </c>
      <c r="G164" s="89" t="n">
        <v>5044.59</v>
      </c>
      <c r="H164" s="90" t="n">
        <f aca="false">ROUND((N164*(G164/M164)),2)</f>
        <v>6507.02</v>
      </c>
      <c r="I164" s="89" t="n">
        <v>92.26</v>
      </c>
      <c r="J164" s="90" t="n">
        <f aca="false">ROUND((L164/D164),2)</f>
        <v>119.01</v>
      </c>
      <c r="K164" s="89" t="n">
        <v>2615.57</v>
      </c>
      <c r="L164" s="90" t="n">
        <f aca="false">ROUND((N164*(K164/M164)),2)</f>
        <v>3373.82</v>
      </c>
      <c r="M164" s="89" t="n">
        <v>7660.16</v>
      </c>
      <c r="N164" s="90" t="n">
        <f aca="false">ROUND((P164/(1+F$5)),2)</f>
        <v>9880.84</v>
      </c>
      <c r="O164" s="89" t="n">
        <v>9880.84</v>
      </c>
      <c r="P164" s="90" t="n">
        <f aca="false">ROUND((O164*(1-F$10)),2)</f>
        <v>9880.84</v>
      </c>
      <c r="Q164" s="84"/>
    </row>
    <row r="165" customFormat="false" ht="35.35" hidden="false" customHeight="true" outlineLevel="0" collapsed="false">
      <c r="A165" s="87" t="s">
        <v>335</v>
      </c>
      <c r="B165" s="99" t="s">
        <v>336</v>
      </c>
      <c r="C165" s="101" t="s">
        <v>63</v>
      </c>
      <c r="D165" s="102" t="n">
        <v>7</v>
      </c>
      <c r="E165" s="89" t="n">
        <v>49.27</v>
      </c>
      <c r="F165" s="90" t="n">
        <f aca="false">ROUND((H165/D165),2)</f>
        <v>63.55</v>
      </c>
      <c r="G165" s="89" t="n">
        <v>344.89</v>
      </c>
      <c r="H165" s="90" t="n">
        <f aca="false">ROUND((N165*(G165/M165)),2)</f>
        <v>444.87</v>
      </c>
      <c r="I165" s="89" t="n">
        <v>183.57</v>
      </c>
      <c r="J165" s="90" t="n">
        <f aca="false">ROUND((L165/D165),2)</f>
        <v>236.79</v>
      </c>
      <c r="K165" s="89" t="n">
        <v>1284.99</v>
      </c>
      <c r="L165" s="90" t="n">
        <f aca="false">ROUND((N165*(K165/M165)),2)</f>
        <v>1657.51</v>
      </c>
      <c r="M165" s="89" t="n">
        <v>1629.88</v>
      </c>
      <c r="N165" s="90" t="n">
        <f aca="false">ROUND((P165/(1+F$5)),2)</f>
        <v>2102.38</v>
      </c>
      <c r="O165" s="89" t="n">
        <v>2102.38</v>
      </c>
      <c r="P165" s="90" t="n">
        <f aca="false">ROUND((O165*(1-F$10)),2)</f>
        <v>2102.38</v>
      </c>
      <c r="Q165" s="84"/>
    </row>
    <row r="166" customFormat="false" ht="36.4" hidden="false" customHeight="true" outlineLevel="0" collapsed="false">
      <c r="A166" s="87" t="s">
        <v>337</v>
      </c>
      <c r="B166" s="99" t="s">
        <v>338</v>
      </c>
      <c r="C166" s="101" t="s">
        <v>79</v>
      </c>
      <c r="D166" s="102" t="n">
        <v>3.3</v>
      </c>
      <c r="E166" s="89" t="n">
        <v>25.33</v>
      </c>
      <c r="F166" s="90" t="n">
        <f aca="false">ROUND((H166/D166),2)</f>
        <v>32.67</v>
      </c>
      <c r="G166" s="89" t="n">
        <v>83.58</v>
      </c>
      <c r="H166" s="90" t="n">
        <f aca="false">ROUND((N166*(G166/M166)),2)</f>
        <v>107.8</v>
      </c>
      <c r="I166" s="89" t="n">
        <v>20.31</v>
      </c>
      <c r="J166" s="90" t="n">
        <f aca="false">ROUND((L166/D166),2)</f>
        <v>26.2</v>
      </c>
      <c r="K166" s="89" t="n">
        <v>67.02</v>
      </c>
      <c r="L166" s="90" t="n">
        <f aca="false">ROUND((N166*(K166/M166)),2)</f>
        <v>86.45</v>
      </c>
      <c r="M166" s="89" t="n">
        <v>150.6</v>
      </c>
      <c r="N166" s="90" t="n">
        <f aca="false">ROUND((P166/(1+F$5)),2)</f>
        <v>194.25</v>
      </c>
      <c r="O166" s="89" t="n">
        <v>194.25</v>
      </c>
      <c r="P166" s="90" t="n">
        <f aca="false">ROUND((O166*(1-F$10)),2)</f>
        <v>194.25</v>
      </c>
      <c r="Q166" s="84"/>
    </row>
    <row r="167" customFormat="false" ht="34.2" hidden="false" customHeight="true" outlineLevel="0" collapsed="false">
      <c r="A167" s="87" t="s">
        <v>339</v>
      </c>
      <c r="B167" s="99" t="s">
        <v>340</v>
      </c>
      <c r="C167" s="101" t="s">
        <v>58</v>
      </c>
      <c r="D167" s="102" t="n">
        <v>9.68</v>
      </c>
      <c r="E167" s="89" t="n">
        <v>8.63</v>
      </c>
      <c r="F167" s="90" t="n">
        <f aca="false">ROUND((H167/D167),2)</f>
        <v>11.13</v>
      </c>
      <c r="G167" s="89" t="n">
        <v>83.53</v>
      </c>
      <c r="H167" s="90" t="n">
        <f aca="false">ROUND((N167*(G167/M167)),2)</f>
        <v>107.75</v>
      </c>
      <c r="I167" s="89" t="n">
        <v>745</v>
      </c>
      <c r="J167" s="90" t="n">
        <f aca="false">ROUND((L167/D167),2)</f>
        <v>960.97</v>
      </c>
      <c r="K167" s="89" t="n">
        <v>7211.6</v>
      </c>
      <c r="L167" s="90" t="n">
        <f aca="false">ROUND((N167*(K167/M167)),2)</f>
        <v>9302.23</v>
      </c>
      <c r="M167" s="89" t="n">
        <v>7295.13</v>
      </c>
      <c r="N167" s="90" t="n">
        <f aca="false">ROUND((P167/(1+F$5)),2)</f>
        <v>9409.98</v>
      </c>
      <c r="O167" s="89" t="n">
        <v>9409.98</v>
      </c>
      <c r="P167" s="90" t="n">
        <f aca="false">ROUND((O167*(1-F$10)),2)</f>
        <v>9409.98</v>
      </c>
      <c r="Q167" s="84"/>
    </row>
    <row r="168" customFormat="false" ht="15" hidden="false" customHeight="false" outlineLevel="0" collapsed="false">
      <c r="A168" s="92" t="s">
        <v>341</v>
      </c>
      <c r="B168" s="92"/>
      <c r="C168" s="92"/>
      <c r="D168" s="92"/>
      <c r="E168" s="92"/>
      <c r="F168" s="92" t="e">
        <f aca="false">ROUND((H168/D168),2)</f>
        <v>#DIV/0!</v>
      </c>
      <c r="G168" s="92"/>
      <c r="H168" s="92" t="n">
        <f aca="false">ROUND((N168*(G168/M168)),2)</f>
        <v>0</v>
      </c>
      <c r="I168" s="92"/>
      <c r="J168" s="92" t="e">
        <f aca="false">ROUND((L168/D168),2)</f>
        <v>#VALUE!</v>
      </c>
      <c r="K168" s="92"/>
      <c r="L168" s="93" t="s">
        <v>25</v>
      </c>
      <c r="M168" s="94" t="n">
        <f aca="false">SUM(M161:M167)</f>
        <v>21111.73</v>
      </c>
      <c r="N168" s="93" t="n">
        <f aca="false">SUM(N161:N167)</f>
        <v>27231.99</v>
      </c>
      <c r="O168" s="94" t="n">
        <f aca="false">SUM(O161:O167)</f>
        <v>27231.99</v>
      </c>
      <c r="P168" s="93" t="n">
        <f aca="false">SUM(P161:P167)</f>
        <v>27231.99</v>
      </c>
      <c r="Q168" s="84"/>
    </row>
    <row r="169" customFormat="false" ht="15" hidden="false" customHeight="false" outlineLevel="0" collapsed="false">
      <c r="A169" s="100" t="n">
        <v>10</v>
      </c>
      <c r="B169" s="103" t="s">
        <v>342</v>
      </c>
      <c r="C169" s="103"/>
      <c r="D169" s="103"/>
      <c r="E169" s="103"/>
      <c r="F169" s="103" t="e">
        <f aca="false">ROUND((H169/D169),2)</f>
        <v>#DIV/0!</v>
      </c>
      <c r="G169" s="103"/>
      <c r="H169" s="103" t="e">
        <f aca="false">ROUND((N169*(G169/M169)),2)</f>
        <v>#DIV/0!</v>
      </c>
      <c r="I169" s="103"/>
      <c r="J169" s="103" t="e">
        <f aca="false">ROUND((L169/D169),2)</f>
        <v>#VALUE!</v>
      </c>
      <c r="K169" s="103"/>
      <c r="L169" s="103" t="s">
        <v>25</v>
      </c>
      <c r="M169" s="103"/>
      <c r="N169" s="103" t="s">
        <v>25</v>
      </c>
      <c r="O169" s="103"/>
      <c r="P169" s="103" t="s">
        <v>25</v>
      </c>
      <c r="Q169" s="84"/>
    </row>
    <row r="170" customFormat="false" ht="80.35" hidden="false" customHeight="true" outlineLevel="0" collapsed="false">
      <c r="A170" s="87" t="s">
        <v>343</v>
      </c>
      <c r="B170" s="99" t="s">
        <v>344</v>
      </c>
      <c r="C170" s="101" t="s">
        <v>58</v>
      </c>
      <c r="D170" s="102" t="n">
        <v>55.4</v>
      </c>
      <c r="E170" s="89" t="n">
        <v>19.06</v>
      </c>
      <c r="F170" s="90" t="n">
        <f aca="false">ROUND((H170/D170),2)</f>
        <v>24.59</v>
      </c>
      <c r="G170" s="89" t="n">
        <v>1055.92</v>
      </c>
      <c r="H170" s="90" t="n">
        <f aca="false">ROUND((N170*(G170/M170)),2)</f>
        <v>1362.03</v>
      </c>
      <c r="I170" s="89" t="n">
        <v>46.52</v>
      </c>
      <c r="J170" s="90" t="n">
        <f aca="false">ROUND((L170/D170),2)</f>
        <v>60.01</v>
      </c>
      <c r="K170" s="89" t="n">
        <v>2577.2</v>
      </c>
      <c r="L170" s="90" t="n">
        <f aca="false">ROUND((N170*(K170/M170)),2)</f>
        <v>3324.33</v>
      </c>
      <c r="M170" s="89" t="n">
        <v>3633.12</v>
      </c>
      <c r="N170" s="90" t="n">
        <f aca="false">ROUND((P170/(1+F$5)),2)</f>
        <v>4686.36</v>
      </c>
      <c r="O170" s="89" t="n">
        <v>4686.36</v>
      </c>
      <c r="P170" s="90" t="n">
        <f aca="false">ROUND((O170*(1-F$10)),2)</f>
        <v>4686.36</v>
      </c>
      <c r="Q170" s="84"/>
    </row>
    <row r="171" customFormat="false" ht="40.7" hidden="false" customHeight="true" outlineLevel="0" collapsed="false">
      <c r="A171" s="87" t="s">
        <v>345</v>
      </c>
      <c r="B171" s="99" t="s">
        <v>346</v>
      </c>
      <c r="C171" s="101" t="s">
        <v>58</v>
      </c>
      <c r="D171" s="102" t="n">
        <v>55.4</v>
      </c>
      <c r="E171" s="89" t="n">
        <v>1.62</v>
      </c>
      <c r="F171" s="90" t="n">
        <f aca="false">ROUND((H171/D171),2)</f>
        <v>2.09</v>
      </c>
      <c r="G171" s="89" t="n">
        <v>89.74</v>
      </c>
      <c r="H171" s="90" t="n">
        <f aca="false">ROUND((N171*(G171/M171)),2)</f>
        <v>115.76</v>
      </c>
      <c r="I171" s="89" t="n">
        <v>101.15</v>
      </c>
      <c r="J171" s="90" t="n">
        <f aca="false">ROUND((L171/D171),2)</f>
        <v>130.47</v>
      </c>
      <c r="K171" s="89" t="n">
        <v>5603.71</v>
      </c>
      <c r="L171" s="90" t="n">
        <f aca="false">ROUND((N171*(K171/M171)),2)</f>
        <v>7228.22</v>
      </c>
      <c r="M171" s="89" t="n">
        <v>5693.45</v>
      </c>
      <c r="N171" s="90" t="n">
        <f aca="false">ROUND((P171/(1+F$5)),2)</f>
        <v>7343.98</v>
      </c>
      <c r="O171" s="89" t="n">
        <v>7343.98</v>
      </c>
      <c r="P171" s="90" t="n">
        <f aca="false">ROUND((O171*(1-F$10)),2)</f>
        <v>7343.98</v>
      </c>
      <c r="Q171" s="84"/>
    </row>
    <row r="172" customFormat="false" ht="15" hidden="false" customHeight="false" outlineLevel="0" collapsed="false">
      <c r="A172" s="87" t="s">
        <v>347</v>
      </c>
      <c r="B172" s="99" t="s">
        <v>348</v>
      </c>
      <c r="C172" s="101" t="s">
        <v>58</v>
      </c>
      <c r="D172" s="102" t="n">
        <v>7.25</v>
      </c>
      <c r="E172" s="89" t="n">
        <v>1.65</v>
      </c>
      <c r="F172" s="90" t="n">
        <f aca="false">ROUND((H172/D172),2)</f>
        <v>2.13</v>
      </c>
      <c r="G172" s="89" t="n">
        <v>11.96</v>
      </c>
      <c r="H172" s="90" t="n">
        <f aca="false">ROUND((N172*(G172/M172)),2)</f>
        <v>15.43</v>
      </c>
      <c r="I172" s="89" t="n">
        <v>31.1</v>
      </c>
      <c r="J172" s="90" t="n">
        <f aca="false">ROUND((L172/D172),2)</f>
        <v>40.11</v>
      </c>
      <c r="K172" s="89" t="n">
        <v>225.47</v>
      </c>
      <c r="L172" s="90" t="n">
        <f aca="false">ROUND((N172*(K172/M172)),2)</f>
        <v>290.83</v>
      </c>
      <c r="M172" s="89" t="n">
        <v>237.43</v>
      </c>
      <c r="N172" s="90" t="n">
        <f aca="false">ROUND((P172/(1+F$5)),2)</f>
        <v>306.26</v>
      </c>
      <c r="O172" s="89" t="n">
        <v>306.26</v>
      </c>
      <c r="P172" s="90" t="n">
        <f aca="false">ROUND((O172*(1-F$10)),2)</f>
        <v>306.26</v>
      </c>
      <c r="Q172" s="84"/>
    </row>
    <row r="173" customFormat="false" ht="15" hidden="false" customHeight="false" outlineLevel="0" collapsed="false">
      <c r="A173" s="92" t="s">
        <v>349</v>
      </c>
      <c r="B173" s="92"/>
      <c r="C173" s="92"/>
      <c r="D173" s="92"/>
      <c r="E173" s="92"/>
      <c r="F173" s="92" t="e">
        <f aca="false">ROUND((H173/D173),2)</f>
        <v>#DIV/0!</v>
      </c>
      <c r="G173" s="92"/>
      <c r="H173" s="92" t="n">
        <f aca="false">ROUND((N173*(G173/M173)),2)</f>
        <v>0</v>
      </c>
      <c r="I173" s="92"/>
      <c r="J173" s="92" t="e">
        <f aca="false">ROUND((L173/D173),2)</f>
        <v>#DIV/0!</v>
      </c>
      <c r="K173" s="92"/>
      <c r="L173" s="93" t="n">
        <f aca="false">SUM(L170:L172)</f>
        <v>10843.38</v>
      </c>
      <c r="M173" s="94" t="n">
        <v>9564</v>
      </c>
      <c r="N173" s="93" t="n">
        <f aca="false">SUM(N170:N172)</f>
        <v>12336.6</v>
      </c>
      <c r="O173" s="94" t="n">
        <v>12336.6</v>
      </c>
      <c r="P173" s="93" t="n">
        <f aca="false">SUM(P170:P172)</f>
        <v>12336.6</v>
      </c>
      <c r="Q173" s="84"/>
    </row>
    <row r="174" customFormat="false" ht="15" hidden="false" customHeight="false" outlineLevel="0" collapsed="false">
      <c r="A174" s="100" t="n">
        <v>11</v>
      </c>
      <c r="B174" s="103" t="s">
        <v>350</v>
      </c>
      <c r="C174" s="103"/>
      <c r="D174" s="103"/>
      <c r="E174" s="103"/>
      <c r="F174" s="103" t="e">
        <f aca="false">ROUND((H174/D174),2)</f>
        <v>#VALUE!</v>
      </c>
      <c r="G174" s="103"/>
      <c r="H174" s="103" t="e">
        <f aca="false">ROUND((N174*(G174/M174)),2)</f>
        <v>#VALUE!</v>
      </c>
      <c r="I174" s="103"/>
      <c r="J174" s="103" t="e">
        <f aca="false">ROUND((L174/D174),2)</f>
        <v>#VALUE!</v>
      </c>
      <c r="K174" s="103"/>
      <c r="L174" s="103" t="s">
        <v>25</v>
      </c>
      <c r="M174" s="103" t="s">
        <v>25</v>
      </c>
      <c r="N174" s="103" t="s">
        <v>351</v>
      </c>
      <c r="O174" s="103" t="s">
        <v>25</v>
      </c>
      <c r="P174" s="103" t="s">
        <v>25</v>
      </c>
      <c r="Q174" s="84"/>
    </row>
    <row r="175" customFormat="false" ht="15" hidden="false" customHeight="false" outlineLevel="0" collapsed="false">
      <c r="A175" s="87" t="s">
        <v>352</v>
      </c>
      <c r="B175" s="99" t="s">
        <v>353</v>
      </c>
      <c r="C175" s="101" t="s">
        <v>63</v>
      </c>
      <c r="D175" s="102" t="n">
        <v>7</v>
      </c>
      <c r="E175" s="89" t="n">
        <v>0</v>
      </c>
      <c r="F175" s="90" t="n">
        <f aca="false">ROUND((H175/D175),2)</f>
        <v>0</v>
      </c>
      <c r="G175" s="89" t="n">
        <v>0</v>
      </c>
      <c r="H175" s="90" t="n">
        <f aca="false">ROUND((N175*(G175/M175)),2)</f>
        <v>0</v>
      </c>
      <c r="I175" s="89" t="n">
        <v>37.93</v>
      </c>
      <c r="J175" s="90" t="n">
        <f aca="false">ROUND((L175/D175),2)</f>
        <v>44.27</v>
      </c>
      <c r="K175" s="89" t="n">
        <v>265.51</v>
      </c>
      <c r="L175" s="90" t="n">
        <f aca="false">ROUND((N175*(K175/M175)),2)</f>
        <v>309.92</v>
      </c>
      <c r="M175" s="89" t="n">
        <v>265.51</v>
      </c>
      <c r="N175" s="90" t="n">
        <f aca="false">ROUND((P175/(1+F$4)),2)</f>
        <v>309.92</v>
      </c>
      <c r="O175" s="89" t="n">
        <v>309.92</v>
      </c>
      <c r="P175" s="90" t="n">
        <f aca="false">ROUND((O175*(1-F$10)),2)</f>
        <v>309.92</v>
      </c>
      <c r="Q175" s="84"/>
    </row>
    <row r="176" customFormat="false" ht="15" hidden="false" customHeight="false" outlineLevel="0" collapsed="false">
      <c r="A176" s="87" t="s">
        <v>354</v>
      </c>
      <c r="B176" s="99" t="s">
        <v>355</v>
      </c>
      <c r="C176" s="101" t="s">
        <v>63</v>
      </c>
      <c r="D176" s="102" t="n">
        <v>2</v>
      </c>
      <c r="E176" s="89" t="n">
        <v>0</v>
      </c>
      <c r="F176" s="90" t="n">
        <f aca="false">ROUND((H176/D176),2)</f>
        <v>0</v>
      </c>
      <c r="G176" s="89" t="n">
        <v>0</v>
      </c>
      <c r="H176" s="90" t="n">
        <f aca="false">ROUND((N176*(G176/M176)),2)</f>
        <v>0</v>
      </c>
      <c r="I176" s="89" t="n">
        <v>99.8</v>
      </c>
      <c r="J176" s="90" t="n">
        <f aca="false">ROUND((L176/D176),2)</f>
        <v>116.5</v>
      </c>
      <c r="K176" s="89" t="n">
        <v>199.6</v>
      </c>
      <c r="L176" s="90" t="n">
        <f aca="false">ROUND((N176*(K176/M176)),2)</f>
        <v>232.99</v>
      </c>
      <c r="M176" s="89" t="n">
        <v>199.6</v>
      </c>
      <c r="N176" s="90" t="n">
        <f aca="false">ROUND((P176/(1+F$4)),2)</f>
        <v>232.99</v>
      </c>
      <c r="O176" s="89" t="n">
        <v>232.99</v>
      </c>
      <c r="P176" s="90" t="n">
        <f aca="false">ROUND((O176*(1-F$10)),2)</f>
        <v>232.99</v>
      </c>
      <c r="Q176" s="84"/>
    </row>
    <row r="177" customFormat="false" ht="15" hidden="false" customHeight="false" outlineLevel="0" collapsed="false">
      <c r="A177" s="87" t="s">
        <v>356</v>
      </c>
      <c r="B177" s="99" t="s">
        <v>357</v>
      </c>
      <c r="C177" s="101" t="s">
        <v>63</v>
      </c>
      <c r="D177" s="102" t="n">
        <v>2</v>
      </c>
      <c r="E177" s="89" t="n">
        <v>0</v>
      </c>
      <c r="F177" s="90" t="n">
        <f aca="false">ROUND((H177/D177),2)</f>
        <v>0</v>
      </c>
      <c r="G177" s="89" t="n">
        <v>0</v>
      </c>
      <c r="H177" s="90" t="n">
        <f aca="false">ROUND((N177*(G177/M177)),2)</f>
        <v>0</v>
      </c>
      <c r="I177" s="89" t="n">
        <v>46.75</v>
      </c>
      <c r="J177" s="90" t="n">
        <f aca="false">ROUND((L177/D177),2)</f>
        <v>54.57</v>
      </c>
      <c r="K177" s="89" t="n">
        <v>93.5</v>
      </c>
      <c r="L177" s="90" t="n">
        <f aca="false">ROUND((N177*(K177/M177)),2)</f>
        <v>109.14</v>
      </c>
      <c r="M177" s="89" t="n">
        <v>93.5</v>
      </c>
      <c r="N177" s="90" t="n">
        <f aca="false">ROUND((P177/(1+F$4)),2)</f>
        <v>109.14</v>
      </c>
      <c r="O177" s="89" t="n">
        <v>109.14</v>
      </c>
      <c r="P177" s="90" t="n">
        <f aca="false">ROUND((O177*(1-F$10)),2)</f>
        <v>109.14</v>
      </c>
      <c r="Q177" s="84"/>
    </row>
    <row r="178" customFormat="false" ht="15" hidden="false" customHeight="false" outlineLevel="0" collapsed="false">
      <c r="A178" s="87" t="s">
        <v>358</v>
      </c>
      <c r="B178" s="99" t="s">
        <v>359</v>
      </c>
      <c r="C178" s="101" t="s">
        <v>63</v>
      </c>
      <c r="D178" s="102" t="n">
        <v>6</v>
      </c>
      <c r="E178" s="89" t="n">
        <v>0</v>
      </c>
      <c r="F178" s="90" t="n">
        <f aca="false">ROUND((H178/D178),2)</f>
        <v>0</v>
      </c>
      <c r="G178" s="89" t="n">
        <v>0</v>
      </c>
      <c r="H178" s="90" t="n">
        <f aca="false">ROUND((N178*(G178/M178)),2)</f>
        <v>0</v>
      </c>
      <c r="I178" s="89" t="n">
        <v>584.13</v>
      </c>
      <c r="J178" s="90" t="n">
        <f aca="false">ROUND((L178/D178),2)</f>
        <v>681.85</v>
      </c>
      <c r="K178" s="89" t="n">
        <v>3504.78</v>
      </c>
      <c r="L178" s="90" t="n">
        <f aca="false">ROUND((N178*(K178/M178)),2)</f>
        <v>4091.12</v>
      </c>
      <c r="M178" s="89" t="n">
        <v>3504.78</v>
      </c>
      <c r="N178" s="90" t="n">
        <f aca="false">ROUND((P178/(1+F$4)),2)</f>
        <v>4091.12</v>
      </c>
      <c r="O178" s="89" t="n">
        <v>4091.12</v>
      </c>
      <c r="P178" s="90" t="n">
        <f aca="false">ROUND((O178*(1-F$10)),2)</f>
        <v>4091.12</v>
      </c>
      <c r="Q178" s="84"/>
    </row>
    <row r="179" customFormat="false" ht="15" hidden="false" customHeight="false" outlineLevel="0" collapsed="false">
      <c r="A179" s="87" t="s">
        <v>360</v>
      </c>
      <c r="B179" s="99" t="s">
        <v>361</v>
      </c>
      <c r="C179" s="101" t="s">
        <v>63</v>
      </c>
      <c r="D179" s="102" t="n">
        <v>2</v>
      </c>
      <c r="E179" s="89" t="n">
        <v>0</v>
      </c>
      <c r="F179" s="90" t="n">
        <f aca="false">ROUND((H179/D179),2)</f>
        <v>0</v>
      </c>
      <c r="G179" s="89" t="n">
        <v>0</v>
      </c>
      <c r="H179" s="90" t="n">
        <f aca="false">ROUND((N179*(G179/M179)),2)</f>
        <v>0</v>
      </c>
      <c r="I179" s="89" t="n">
        <v>15.13</v>
      </c>
      <c r="J179" s="90" t="n">
        <f aca="false">ROUND((L179/D179),2)</f>
        <v>19.52</v>
      </c>
      <c r="K179" s="89" t="n">
        <v>30.26</v>
      </c>
      <c r="L179" s="90" t="n">
        <f aca="false">ROUND((N179*(K179/M179)),2)</f>
        <v>39.03</v>
      </c>
      <c r="M179" s="89" t="n">
        <v>30.26</v>
      </c>
      <c r="N179" s="90" t="n">
        <f aca="false">ROUND((P179/(1+F$5)),2)</f>
        <v>39.03</v>
      </c>
      <c r="O179" s="89" t="n">
        <v>39.03</v>
      </c>
      <c r="P179" s="90" t="n">
        <f aca="false">ROUND((O179*(1-F$10)),2)</f>
        <v>39.03</v>
      </c>
      <c r="Q179" s="84"/>
    </row>
    <row r="180" customFormat="false" ht="15" hidden="false" customHeight="false" outlineLevel="0" collapsed="false">
      <c r="A180" s="87" t="s">
        <v>362</v>
      </c>
      <c r="B180" s="99" t="s">
        <v>363</v>
      </c>
      <c r="C180" s="101" t="s">
        <v>63</v>
      </c>
      <c r="D180" s="102" t="n">
        <v>2</v>
      </c>
      <c r="E180" s="89" t="n">
        <v>0</v>
      </c>
      <c r="F180" s="90" t="n">
        <f aca="false">ROUND((H180/D180),2)</f>
        <v>0</v>
      </c>
      <c r="G180" s="89" t="n">
        <v>0</v>
      </c>
      <c r="H180" s="90" t="n">
        <f aca="false">ROUND((N180*(G180/M180)),2)</f>
        <v>0</v>
      </c>
      <c r="I180" s="89" t="n">
        <v>35.38</v>
      </c>
      <c r="J180" s="90" t="n">
        <f aca="false">ROUND((L180/D180),2)</f>
        <v>45.64</v>
      </c>
      <c r="K180" s="89" t="n">
        <v>70.76</v>
      </c>
      <c r="L180" s="90" t="n">
        <f aca="false">ROUND((N180*(K180/M180)),2)</f>
        <v>91.27</v>
      </c>
      <c r="M180" s="89" t="n">
        <v>70.76</v>
      </c>
      <c r="N180" s="90" t="n">
        <f aca="false">ROUND((P180/(1+F$5)),2)</f>
        <v>91.27</v>
      </c>
      <c r="O180" s="89" t="n">
        <v>91.27</v>
      </c>
      <c r="P180" s="90" t="n">
        <f aca="false">ROUND((O180*(1-F$10)),2)</f>
        <v>91.27</v>
      </c>
      <c r="Q180" s="84"/>
    </row>
    <row r="181" customFormat="false" ht="15" hidden="false" customHeight="false" outlineLevel="0" collapsed="false">
      <c r="A181" s="87" t="s">
        <v>364</v>
      </c>
      <c r="B181" s="99" t="s">
        <v>365</v>
      </c>
      <c r="C181" s="101" t="s">
        <v>63</v>
      </c>
      <c r="D181" s="102" t="n">
        <v>4</v>
      </c>
      <c r="E181" s="89" t="n">
        <v>6.73</v>
      </c>
      <c r="F181" s="90" t="n">
        <f aca="false">ROUND((H181/D181),2)</f>
        <v>8.68</v>
      </c>
      <c r="G181" s="89" t="n">
        <v>26.92</v>
      </c>
      <c r="H181" s="90" t="n">
        <f aca="false">ROUND((N181*(G181/M181)),2)</f>
        <v>34.72</v>
      </c>
      <c r="I181" s="89" t="n">
        <v>31.2</v>
      </c>
      <c r="J181" s="90" t="n">
        <f aca="false">ROUND((L181/D181),2)</f>
        <v>40.25</v>
      </c>
      <c r="K181" s="89" t="n">
        <v>124.8</v>
      </c>
      <c r="L181" s="90" t="n">
        <f aca="false">ROUND((N181*(K181/M181)),2)</f>
        <v>160.98</v>
      </c>
      <c r="M181" s="89" t="n">
        <v>151.72</v>
      </c>
      <c r="N181" s="90" t="n">
        <f aca="false">ROUND((P181/(1+F$5)),2)</f>
        <v>195.7</v>
      </c>
      <c r="O181" s="89" t="n">
        <v>195.7</v>
      </c>
      <c r="P181" s="90" t="n">
        <f aca="false">ROUND((O181*(1-F$10)),2)</f>
        <v>195.7</v>
      </c>
      <c r="Q181" s="84"/>
    </row>
    <row r="182" customFormat="false" ht="15" hidden="false" customHeight="false" outlineLevel="0" collapsed="false">
      <c r="A182" s="87" t="s">
        <v>366</v>
      </c>
      <c r="B182" s="99" t="s">
        <v>367</v>
      </c>
      <c r="C182" s="101" t="s">
        <v>63</v>
      </c>
      <c r="D182" s="102" t="n">
        <v>9</v>
      </c>
      <c r="E182" s="89" t="n">
        <v>6.32</v>
      </c>
      <c r="F182" s="90" t="n">
        <f aca="false">ROUND((H182/D182),2)</f>
        <v>8.15</v>
      </c>
      <c r="G182" s="89" t="n">
        <v>56.88</v>
      </c>
      <c r="H182" s="90" t="n">
        <f aca="false">ROUND((N182*(G182/M182)),2)</f>
        <v>73.37</v>
      </c>
      <c r="I182" s="89" t="n">
        <v>58.8</v>
      </c>
      <c r="J182" s="90" t="n">
        <f aca="false">ROUND((L182/D182),2)</f>
        <v>75.85</v>
      </c>
      <c r="K182" s="89" t="n">
        <v>529.2</v>
      </c>
      <c r="L182" s="90" t="n">
        <f aca="false">ROUND((N182*(K182/M182)),2)</f>
        <v>682.61</v>
      </c>
      <c r="M182" s="89" t="n">
        <v>586.08</v>
      </c>
      <c r="N182" s="90" t="n">
        <f aca="false">ROUND((P182/(1+F$5)),2)</f>
        <v>755.98</v>
      </c>
      <c r="O182" s="89" t="n">
        <v>755.98</v>
      </c>
      <c r="P182" s="90" t="n">
        <f aca="false">ROUND((O182*(1-F$10)),2)</f>
        <v>755.98</v>
      </c>
      <c r="Q182" s="84"/>
    </row>
    <row r="183" customFormat="false" ht="35.35" hidden="false" customHeight="true" outlineLevel="0" collapsed="false">
      <c r="A183" s="87" t="s">
        <v>368</v>
      </c>
      <c r="B183" s="99" t="s">
        <v>369</v>
      </c>
      <c r="C183" s="101" t="s">
        <v>63</v>
      </c>
      <c r="D183" s="102" t="n">
        <v>8</v>
      </c>
      <c r="E183" s="89" t="n">
        <v>6.01</v>
      </c>
      <c r="F183" s="90" t="n">
        <f aca="false">ROUND((H183/D183),2)</f>
        <v>7.75</v>
      </c>
      <c r="G183" s="89" t="n">
        <v>48.08</v>
      </c>
      <c r="H183" s="90" t="n">
        <f aca="false">ROUND((N183*(G183/M183)),2)</f>
        <v>62.02</v>
      </c>
      <c r="I183" s="89" t="n">
        <v>56.81</v>
      </c>
      <c r="J183" s="90" t="n">
        <f aca="false">ROUND((L183/D183),2)</f>
        <v>73.28</v>
      </c>
      <c r="K183" s="89" t="n">
        <v>454.48</v>
      </c>
      <c r="L183" s="90" t="n">
        <f aca="false">ROUND((N183*(K183/M183)),2)</f>
        <v>586.23</v>
      </c>
      <c r="M183" s="89" t="n">
        <v>502.56</v>
      </c>
      <c r="N183" s="90" t="n">
        <f aca="false">ROUND((P183/(1+F$5)),2)</f>
        <v>648.25</v>
      </c>
      <c r="O183" s="89" t="n">
        <v>648.25</v>
      </c>
      <c r="P183" s="90" t="n">
        <f aca="false">ROUND((O183*(1-F$10)),2)</f>
        <v>648.25</v>
      </c>
      <c r="Q183" s="84"/>
    </row>
    <row r="184" customFormat="false" ht="39.6" hidden="false" customHeight="true" outlineLevel="0" collapsed="false">
      <c r="A184" s="87" t="s">
        <v>370</v>
      </c>
      <c r="B184" s="99" t="s">
        <v>371</v>
      </c>
      <c r="C184" s="101" t="s">
        <v>63</v>
      </c>
      <c r="D184" s="102" t="n">
        <v>4</v>
      </c>
      <c r="E184" s="89" t="n">
        <v>14.31</v>
      </c>
      <c r="F184" s="90" t="n">
        <f aca="false">ROUND((H184/D184),2)</f>
        <v>18.46</v>
      </c>
      <c r="G184" s="89" t="n">
        <v>57.24</v>
      </c>
      <c r="H184" s="90" t="n">
        <f aca="false">ROUND((N184*(G184/M184)),2)</f>
        <v>73.83</v>
      </c>
      <c r="I184" s="89" t="n">
        <v>158.24</v>
      </c>
      <c r="J184" s="90" t="n">
        <f aca="false">ROUND((L184/D184),2)</f>
        <v>204.11</v>
      </c>
      <c r="K184" s="89" t="n">
        <v>632.96</v>
      </c>
      <c r="L184" s="90" t="n">
        <f aca="false">ROUND((N184*(K184/M184)),2)</f>
        <v>816.45</v>
      </c>
      <c r="M184" s="89" t="n">
        <v>690.2</v>
      </c>
      <c r="N184" s="90" t="n">
        <f aca="false">ROUND((P184/(1+F$5)),2)</f>
        <v>890.28</v>
      </c>
      <c r="O184" s="89" t="n">
        <v>890.28</v>
      </c>
      <c r="P184" s="90" t="n">
        <f aca="false">ROUND((O184*(1-F$10)),2)</f>
        <v>890.28</v>
      </c>
      <c r="Q184" s="84"/>
    </row>
    <row r="185" customFormat="false" ht="38.55" hidden="false" customHeight="true" outlineLevel="0" collapsed="false">
      <c r="A185" s="87" t="s">
        <v>372</v>
      </c>
      <c r="B185" s="99" t="s">
        <v>373</v>
      </c>
      <c r="C185" s="101" t="s">
        <v>63</v>
      </c>
      <c r="D185" s="102" t="n">
        <v>4</v>
      </c>
      <c r="E185" s="89" t="n">
        <v>14.31</v>
      </c>
      <c r="F185" s="90" t="n">
        <f aca="false">ROUND((H185/D185),2)</f>
        <v>18.46</v>
      </c>
      <c r="G185" s="89" t="n">
        <v>57.24</v>
      </c>
      <c r="H185" s="90" t="n">
        <f aca="false">ROUND((N185*(G185/M185)),2)</f>
        <v>73.83</v>
      </c>
      <c r="I185" s="89" t="n">
        <v>175.21</v>
      </c>
      <c r="J185" s="90" t="n">
        <f aca="false">ROUND((L185/D185),2)</f>
        <v>226</v>
      </c>
      <c r="K185" s="89" t="n">
        <v>700.84</v>
      </c>
      <c r="L185" s="90" t="n">
        <f aca="false">ROUND((N185*(K185/M185)),2)</f>
        <v>904.01</v>
      </c>
      <c r="M185" s="89" t="n">
        <v>758.08</v>
      </c>
      <c r="N185" s="90" t="n">
        <f aca="false">ROUND((P185/(1+F$5)),2)</f>
        <v>977.84</v>
      </c>
      <c r="O185" s="89" t="n">
        <v>977.84</v>
      </c>
      <c r="P185" s="90" t="n">
        <f aca="false">ROUND((O185*(1-F$10)),2)</f>
        <v>977.84</v>
      </c>
      <c r="Q185" s="84"/>
    </row>
    <row r="186" customFormat="false" ht="47.1" hidden="false" customHeight="true" outlineLevel="0" collapsed="false">
      <c r="A186" s="87" t="s">
        <v>374</v>
      </c>
      <c r="B186" s="99" t="s">
        <v>375</v>
      </c>
      <c r="C186" s="101" t="s">
        <v>63</v>
      </c>
      <c r="D186" s="102" t="n">
        <v>4</v>
      </c>
      <c r="E186" s="89" t="n">
        <v>14.31</v>
      </c>
      <c r="F186" s="90" t="n">
        <f aca="false">ROUND((H186/D186),2)</f>
        <v>18.46</v>
      </c>
      <c r="G186" s="89" t="n">
        <v>57.24</v>
      </c>
      <c r="H186" s="90" t="n">
        <f aca="false">ROUND((N186*(G186/M186)),2)</f>
        <v>73.83</v>
      </c>
      <c r="I186" s="89" t="n">
        <v>186.5</v>
      </c>
      <c r="J186" s="90" t="n">
        <f aca="false">ROUND((L186/D186),2)</f>
        <v>240.57</v>
      </c>
      <c r="K186" s="89" t="n">
        <v>746</v>
      </c>
      <c r="L186" s="90" t="n">
        <f aca="false">ROUND((N186*(K186/M186)),2)</f>
        <v>962.26</v>
      </c>
      <c r="M186" s="89" t="n">
        <v>803.24</v>
      </c>
      <c r="N186" s="90" t="n">
        <f aca="false">ROUND((P186/(1+F$5)),2)</f>
        <v>1036.09</v>
      </c>
      <c r="O186" s="89" t="n">
        <v>1036.09</v>
      </c>
      <c r="P186" s="90" t="n">
        <f aca="false">ROUND((O186*(1-F$10)),2)</f>
        <v>1036.09</v>
      </c>
      <c r="Q186" s="84"/>
    </row>
    <row r="187" customFormat="false" ht="32.1" hidden="false" customHeight="true" outlineLevel="0" collapsed="false">
      <c r="A187" s="87" t="s">
        <v>376</v>
      </c>
      <c r="B187" s="99" t="s">
        <v>377</v>
      </c>
      <c r="C187" s="101" t="s">
        <v>63</v>
      </c>
      <c r="D187" s="102" t="n">
        <v>4</v>
      </c>
      <c r="E187" s="89" t="n">
        <v>21.47</v>
      </c>
      <c r="F187" s="90" t="n">
        <f aca="false">ROUND((H187/D187),2)</f>
        <v>27.7</v>
      </c>
      <c r="G187" s="89" t="n">
        <v>85.88</v>
      </c>
      <c r="H187" s="90" t="n">
        <f aca="false">ROUND((N187*(G187/M187)),2)</f>
        <v>110.78</v>
      </c>
      <c r="I187" s="89" t="n">
        <v>409.7</v>
      </c>
      <c r="J187" s="90" t="n">
        <f aca="false">ROUND((L187/D187),2)</f>
        <v>528.47</v>
      </c>
      <c r="K187" s="89" t="n">
        <v>1638.8</v>
      </c>
      <c r="L187" s="90" t="n">
        <f aca="false">ROUND((N187*(K187/M187)),2)</f>
        <v>2113.88</v>
      </c>
      <c r="M187" s="89" t="n">
        <v>1724.68</v>
      </c>
      <c r="N187" s="90" t="n">
        <f aca="false">ROUND((P187/(1+F$5)),2)</f>
        <v>2224.66</v>
      </c>
      <c r="O187" s="89" t="n">
        <v>2224.66</v>
      </c>
      <c r="P187" s="90" t="n">
        <f aca="false">ROUND((O187*(1-F$10)),2)</f>
        <v>2224.66</v>
      </c>
      <c r="Q187" s="84"/>
    </row>
    <row r="188" customFormat="false" ht="25.7" hidden="false" customHeight="true" outlineLevel="0" collapsed="false">
      <c r="A188" s="87" t="s">
        <v>378</v>
      </c>
      <c r="B188" s="99" t="s">
        <v>379</v>
      </c>
      <c r="C188" s="101" t="s">
        <v>58</v>
      </c>
      <c r="D188" s="102" t="n">
        <v>3.36</v>
      </c>
      <c r="E188" s="89" t="n">
        <v>35.9</v>
      </c>
      <c r="F188" s="90" t="n">
        <f aca="false">ROUND((H188/D188),2)</f>
        <v>46.31</v>
      </c>
      <c r="G188" s="89" t="n">
        <v>120.62</v>
      </c>
      <c r="H188" s="90" t="n">
        <f aca="false">ROUND((N188*(G188/M188)),2)</f>
        <v>155.59</v>
      </c>
      <c r="I188" s="89" t="n">
        <v>200.84</v>
      </c>
      <c r="J188" s="90" t="n">
        <f aca="false">ROUND((L188/D188),2)</f>
        <v>259.06</v>
      </c>
      <c r="K188" s="89" t="n">
        <v>674.82</v>
      </c>
      <c r="L188" s="90" t="n">
        <f aca="false">ROUND((N188*(K188/M188)),2)</f>
        <v>870.44</v>
      </c>
      <c r="M188" s="89" t="n">
        <v>795.44</v>
      </c>
      <c r="N188" s="90" t="n">
        <f aca="false">ROUND((P188/(1+F$5)),2)</f>
        <v>1026.03</v>
      </c>
      <c r="O188" s="89" t="n">
        <v>1026.03</v>
      </c>
      <c r="P188" s="90" t="n">
        <f aca="false">ROUND((O188*(1-F$10)),2)</f>
        <v>1026.03</v>
      </c>
      <c r="Q188" s="84"/>
    </row>
    <row r="189" customFormat="false" ht="20.35" hidden="false" customHeight="true" outlineLevel="0" collapsed="false">
      <c r="A189" s="87" t="s">
        <v>380</v>
      </c>
      <c r="B189" s="99" t="s">
        <v>381</v>
      </c>
      <c r="C189" s="101" t="s">
        <v>63</v>
      </c>
      <c r="D189" s="102" t="n">
        <v>4</v>
      </c>
      <c r="E189" s="89" t="n">
        <v>4.52</v>
      </c>
      <c r="F189" s="90" t="n">
        <f aca="false">ROUND((H189/D189),2)</f>
        <v>5.83</v>
      </c>
      <c r="G189" s="89" t="n">
        <v>18.08</v>
      </c>
      <c r="H189" s="90" t="n">
        <f aca="false">ROUND((N189*(G189/M189)),2)</f>
        <v>23.32</v>
      </c>
      <c r="I189" s="89" t="n">
        <v>9.8</v>
      </c>
      <c r="J189" s="90" t="n">
        <f aca="false">ROUND((L189/D189),2)</f>
        <v>12.64</v>
      </c>
      <c r="K189" s="89" t="n">
        <v>39.2</v>
      </c>
      <c r="L189" s="90" t="n">
        <f aca="false">ROUND((N189*(K189/M189)),2)</f>
        <v>50.56</v>
      </c>
      <c r="M189" s="89" t="n">
        <v>57.28</v>
      </c>
      <c r="N189" s="90" t="n">
        <f aca="false">ROUND((P189/(1+F$5)),2)</f>
        <v>73.88</v>
      </c>
      <c r="O189" s="89" t="n">
        <v>73.88</v>
      </c>
      <c r="P189" s="90" t="n">
        <f aca="false">ROUND((O189*(1-F$10)),2)</f>
        <v>73.88</v>
      </c>
      <c r="Q189" s="84"/>
    </row>
    <row r="190" customFormat="false" ht="25.7" hidden="false" customHeight="true" outlineLevel="0" collapsed="false">
      <c r="A190" s="87" t="s">
        <v>382</v>
      </c>
      <c r="B190" s="99" t="s">
        <v>383</v>
      </c>
      <c r="C190" s="101" t="s">
        <v>63</v>
      </c>
      <c r="D190" s="102" t="n">
        <v>7</v>
      </c>
      <c r="E190" s="89" t="n">
        <v>2.4</v>
      </c>
      <c r="F190" s="90" t="n">
        <f aca="false">ROUND((H190/D190),2)</f>
        <v>3.1</v>
      </c>
      <c r="G190" s="89" t="n">
        <v>16.8</v>
      </c>
      <c r="H190" s="90" t="n">
        <f aca="false">ROUND((N190*(G190/M190)),2)</f>
        <v>21.67</v>
      </c>
      <c r="I190" s="89" t="n">
        <v>46.54</v>
      </c>
      <c r="J190" s="90" t="n">
        <f aca="false">ROUND((L190/D190),2)</f>
        <v>60.03</v>
      </c>
      <c r="K190" s="89" t="n">
        <v>325.78</v>
      </c>
      <c r="L190" s="90" t="n">
        <f aca="false">ROUND((N190*(K190/M190)),2)</f>
        <v>420.22</v>
      </c>
      <c r="M190" s="89" t="n">
        <v>342.58</v>
      </c>
      <c r="N190" s="90" t="n">
        <f aca="false">ROUND((P190/(1+F$5)),2)</f>
        <v>441.89</v>
      </c>
      <c r="O190" s="89" t="n">
        <v>441.89</v>
      </c>
      <c r="P190" s="90" t="n">
        <f aca="false">ROUND((O190*(1-F$10)),2)</f>
        <v>441.89</v>
      </c>
      <c r="Q190" s="84"/>
    </row>
    <row r="191" customFormat="false" ht="15" hidden="false" customHeight="false" outlineLevel="0" collapsed="false">
      <c r="A191" s="92" t="s">
        <v>384</v>
      </c>
      <c r="B191" s="92"/>
      <c r="C191" s="92"/>
      <c r="D191" s="92"/>
      <c r="E191" s="92"/>
      <c r="F191" s="92" t="e">
        <f aca="false">ROUND((H191/D191),2)</f>
        <v>#DIV/0!</v>
      </c>
      <c r="G191" s="92"/>
      <c r="H191" s="92" t="n">
        <f aca="false">ROUND((N191*(G191/M191)),2)</f>
        <v>0</v>
      </c>
      <c r="I191" s="92"/>
      <c r="J191" s="92" t="e">
        <f aca="false">ROUND((L191/D191),2)</f>
        <v>#VALUE!</v>
      </c>
      <c r="K191" s="92"/>
      <c r="L191" s="93" t="s">
        <v>25</v>
      </c>
      <c r="M191" s="104" t="n">
        <f aca="false">SUM(M175:M190)</f>
        <v>10576.27</v>
      </c>
      <c r="N191" s="93" t="n">
        <f aca="false">SUM(N175:N190)</f>
        <v>13144.07</v>
      </c>
      <c r="O191" s="105" t="n">
        <f aca="false">SUM(O175:O190)</f>
        <v>13144.07</v>
      </c>
      <c r="P191" s="93" t="n">
        <f aca="false">SUM(P175:P190)</f>
        <v>13144.07</v>
      </c>
      <c r="Q191" s="84"/>
    </row>
    <row r="192" customFormat="false" ht="15" hidden="false" customHeight="false" outlineLevel="0" collapsed="false">
      <c r="A192" s="106" t="s">
        <v>385</v>
      </c>
      <c r="B192" s="106"/>
      <c r="C192" s="107" t="s">
        <v>25</v>
      </c>
      <c r="D192" s="108"/>
      <c r="E192" s="108"/>
      <c r="F192" s="108" t="e">
        <f aca="false">ROUND((H192/D192),2)</f>
        <v>#DIV/0!</v>
      </c>
      <c r="G192" s="108"/>
      <c r="H192" s="108" t="e">
        <f aca="false">ROUND((N192*(G192/M192)),2)</f>
        <v>#DIV/0!</v>
      </c>
      <c r="I192" s="108"/>
      <c r="J192" s="108" t="e">
        <f aca="false">ROUND((L192/D192),2)</f>
        <v>#DIV/0!</v>
      </c>
      <c r="K192" s="108"/>
      <c r="L192" s="108" t="e">
        <f aca="false">ROUND((N192*(K192/M192)),2)</f>
        <v>#DIV/0!</v>
      </c>
      <c r="M192" s="108"/>
      <c r="N192" s="108" t="n">
        <f aca="false">ROUND((P192/(1+F$5)),2)</f>
        <v>0</v>
      </c>
      <c r="O192" s="108"/>
      <c r="P192" s="108" t="n">
        <f aca="false">ROUND((O192*(1-F$10)),2)</f>
        <v>0</v>
      </c>
      <c r="Q192" s="84"/>
    </row>
    <row r="193" customFormat="false" ht="24.6" hidden="false" customHeight="true" outlineLevel="0" collapsed="false">
      <c r="A193" s="100" t="n">
        <v>12</v>
      </c>
      <c r="B193" s="103" t="s">
        <v>386</v>
      </c>
      <c r="C193" s="103"/>
      <c r="D193" s="103"/>
      <c r="E193" s="103"/>
      <c r="F193" s="103" t="e">
        <f aca="false">ROUND((H193/D193),2)</f>
        <v>#VALUE!</v>
      </c>
      <c r="G193" s="103"/>
      <c r="H193" s="103" t="e">
        <f aca="false">ROUND((N193*(G193/M193)),2)</f>
        <v>#VALUE!</v>
      </c>
      <c r="I193" s="103"/>
      <c r="J193" s="103" t="e">
        <f aca="false">ROUND((L193/D193),2)</f>
        <v>#VALUE!</v>
      </c>
      <c r="K193" s="103"/>
      <c r="L193" s="103" t="s">
        <v>25</v>
      </c>
      <c r="M193" s="103" t="s">
        <v>25</v>
      </c>
      <c r="N193" s="103" t="s">
        <v>25</v>
      </c>
      <c r="O193" s="103" t="s">
        <v>25</v>
      </c>
      <c r="P193" s="103" t="s">
        <v>25</v>
      </c>
      <c r="Q193" s="84"/>
    </row>
    <row r="194" customFormat="false" ht="24.6" hidden="false" customHeight="true" outlineLevel="0" collapsed="false">
      <c r="A194" s="87" t="s">
        <v>387</v>
      </c>
      <c r="B194" s="99" t="s">
        <v>388</v>
      </c>
      <c r="C194" s="101" t="s">
        <v>58</v>
      </c>
      <c r="D194" s="102" t="n">
        <v>82.95</v>
      </c>
      <c r="E194" s="89" t="n">
        <v>1.74</v>
      </c>
      <c r="F194" s="90" t="n">
        <f aca="false">ROUND((H194/D194),2)</f>
        <v>2.24</v>
      </c>
      <c r="G194" s="89" t="n">
        <v>144.33</v>
      </c>
      <c r="H194" s="90" t="n">
        <f aca="false">ROUND((N194*(G194/M194)),2)</f>
        <v>186.16</v>
      </c>
      <c r="I194" s="89" t="n">
        <v>0.41</v>
      </c>
      <c r="J194" s="90" t="n">
        <f aca="false">ROUND((L194/D194),2)</f>
        <v>0.53</v>
      </c>
      <c r="K194" s="89" t="n">
        <v>34</v>
      </c>
      <c r="L194" s="90" t="n">
        <f aca="false">ROUND((N194*(K194/M194)),2)</f>
        <v>43.86</v>
      </c>
      <c r="M194" s="89" t="n">
        <v>178.33</v>
      </c>
      <c r="N194" s="90" t="n">
        <f aca="false">ROUND((P194/(1+F$5)),2)</f>
        <v>230.02</v>
      </c>
      <c r="O194" s="89" t="n">
        <v>230.02</v>
      </c>
      <c r="P194" s="90" t="n">
        <f aca="false">ROUND((O194*(1-F$10)),2)</f>
        <v>230.02</v>
      </c>
      <c r="Q194" s="84"/>
    </row>
    <row r="195" customFormat="false" ht="21.4" hidden="false" customHeight="true" outlineLevel="0" collapsed="false">
      <c r="A195" s="87" t="s">
        <v>389</v>
      </c>
      <c r="B195" s="99" t="s">
        <v>390</v>
      </c>
      <c r="C195" s="101" t="s">
        <v>76</v>
      </c>
      <c r="D195" s="102" t="n">
        <v>12</v>
      </c>
      <c r="E195" s="89" t="n">
        <v>15.71</v>
      </c>
      <c r="F195" s="90" t="n">
        <f aca="false">ROUND((H195/D195),2)</f>
        <v>20.26</v>
      </c>
      <c r="G195" s="89" t="n">
        <v>188.52</v>
      </c>
      <c r="H195" s="90" t="n">
        <f aca="false">ROUND((N195*(G195/M195)),2)</f>
        <v>243.16</v>
      </c>
      <c r="I195" s="89" t="n">
        <v>1.81</v>
      </c>
      <c r="J195" s="90" t="n">
        <f aca="false">ROUND((L195/D195),2)</f>
        <v>2.34</v>
      </c>
      <c r="K195" s="89" t="n">
        <v>21.72</v>
      </c>
      <c r="L195" s="90" t="n">
        <f aca="false">ROUND((N195*(K195/M195)),2)</f>
        <v>28.02</v>
      </c>
      <c r="M195" s="89" t="n">
        <v>210.24</v>
      </c>
      <c r="N195" s="90" t="n">
        <f aca="false">ROUND((P195/(1+F$5)),2)</f>
        <v>271.18</v>
      </c>
      <c r="O195" s="89" t="n">
        <v>271.18</v>
      </c>
      <c r="P195" s="90" t="n">
        <f aca="false">ROUND((O195*(1-F$10)),2)</f>
        <v>271.18</v>
      </c>
      <c r="Q195" s="84"/>
    </row>
    <row r="196" customFormat="false" ht="37.5" hidden="false" customHeight="true" outlineLevel="0" collapsed="false">
      <c r="A196" s="87" t="s">
        <v>391</v>
      </c>
      <c r="B196" s="99" t="s">
        <v>392</v>
      </c>
      <c r="C196" s="101" t="s">
        <v>393</v>
      </c>
      <c r="D196" s="102" t="n">
        <v>360</v>
      </c>
      <c r="E196" s="89" t="n">
        <v>0.52</v>
      </c>
      <c r="F196" s="90" t="n">
        <f aca="false">ROUND((H196/D196),2)</f>
        <v>0.67</v>
      </c>
      <c r="G196" s="89" t="n">
        <v>187.2</v>
      </c>
      <c r="H196" s="90" t="n">
        <f aca="false">ROUND((N196*(G196/M196)),2)</f>
        <v>241.47</v>
      </c>
      <c r="I196" s="89" t="n">
        <v>0.93</v>
      </c>
      <c r="J196" s="90" t="n">
        <f aca="false">ROUND((L196/D196),2)</f>
        <v>1.2</v>
      </c>
      <c r="K196" s="89" t="n">
        <v>334.8</v>
      </c>
      <c r="L196" s="90" t="n">
        <f aca="false">ROUND((N196*(K196/M196)),2)</f>
        <v>431.85</v>
      </c>
      <c r="M196" s="89" t="n">
        <v>522</v>
      </c>
      <c r="N196" s="90" t="n">
        <f aca="false">ROUND((P196/(1+F$5)),2)</f>
        <v>673.32</v>
      </c>
      <c r="O196" s="89" t="n">
        <v>673.32</v>
      </c>
      <c r="P196" s="90" t="n">
        <f aca="false">ROUND((O196*(1-F$10)),2)</f>
        <v>673.32</v>
      </c>
      <c r="Q196" s="84"/>
    </row>
    <row r="197" customFormat="false" ht="15" hidden="false" customHeight="false" outlineLevel="0" collapsed="false">
      <c r="A197" s="92" t="s">
        <v>394</v>
      </c>
      <c r="B197" s="92"/>
      <c r="C197" s="92"/>
      <c r="D197" s="92"/>
      <c r="E197" s="92"/>
      <c r="F197" s="92" t="e">
        <f aca="false">ROUND((H197/D197),2)</f>
        <v>#DIV/0!</v>
      </c>
      <c r="G197" s="92"/>
      <c r="H197" s="92" t="n">
        <f aca="false">ROUND((N197*(G197/M197)),2)</f>
        <v>0</v>
      </c>
      <c r="I197" s="92"/>
      <c r="J197" s="92" t="e">
        <f aca="false">ROUND((L197/D197),2)</f>
        <v>#VALUE!</v>
      </c>
      <c r="K197" s="92"/>
      <c r="L197" s="93" t="s">
        <v>25</v>
      </c>
      <c r="M197" s="94" t="n">
        <f aca="false">SUM(M194:M196)</f>
        <v>910.57</v>
      </c>
      <c r="N197" s="93" t="n">
        <f aca="false">SUM(N194:N196)</f>
        <v>1174.52</v>
      </c>
      <c r="O197" s="94" t="n">
        <f aca="false">SUM(O194:O196)</f>
        <v>1174.52</v>
      </c>
      <c r="P197" s="93" t="n">
        <f aca="false">SUM(P194:P196)</f>
        <v>1174.52</v>
      </c>
      <c r="Q197" s="84"/>
    </row>
    <row r="198" customFormat="false" ht="22.5" hidden="false" customHeight="true" outlineLevel="0" collapsed="false">
      <c r="A198" s="100" t="n">
        <v>13</v>
      </c>
      <c r="B198" s="103" t="s">
        <v>395</v>
      </c>
      <c r="C198" s="103"/>
      <c r="D198" s="103"/>
      <c r="E198" s="103"/>
      <c r="F198" s="103" t="e">
        <f aca="false">ROUND((H198/D198),2)</f>
        <v>#DIV/0!</v>
      </c>
      <c r="G198" s="103"/>
      <c r="H198" s="103" t="e">
        <f aca="false">ROUND((N198*(G198/M198)),2)</f>
        <v>#DIV/0!</v>
      </c>
      <c r="I198" s="103"/>
      <c r="J198" s="103" t="e">
        <f aca="false">ROUND((L198/D198),2)</f>
        <v>#VALUE!</v>
      </c>
      <c r="K198" s="103"/>
      <c r="L198" s="103" t="s">
        <v>25</v>
      </c>
      <c r="M198" s="103"/>
      <c r="N198" s="103" t="s">
        <v>25</v>
      </c>
      <c r="O198" s="103" t="s">
        <v>25</v>
      </c>
      <c r="P198" s="103" t="s">
        <v>25</v>
      </c>
      <c r="Q198" s="84"/>
    </row>
    <row r="199" customFormat="false" ht="27.85" hidden="false" customHeight="true" outlineLevel="0" collapsed="false">
      <c r="A199" s="87" t="s">
        <v>396</v>
      </c>
      <c r="B199" s="99" t="s">
        <v>397</v>
      </c>
      <c r="C199" s="101" t="s">
        <v>398</v>
      </c>
      <c r="D199" s="102" t="n">
        <v>300</v>
      </c>
      <c r="E199" s="89" t="n">
        <v>33.76</v>
      </c>
      <c r="F199" s="90" t="n">
        <f aca="false">ROUND((H199/D199),2)</f>
        <v>43.55</v>
      </c>
      <c r="G199" s="89" t="n">
        <v>10128</v>
      </c>
      <c r="H199" s="90" t="n">
        <f aca="false">ROUND((N199*(G199/M199)),2)</f>
        <v>13064.1</v>
      </c>
      <c r="I199" s="89" t="n">
        <v>0</v>
      </c>
      <c r="J199" s="90" t="n">
        <f aca="false">ROUND((L199/D199),2)</f>
        <v>0</v>
      </c>
      <c r="K199" s="89" t="n">
        <v>0</v>
      </c>
      <c r="L199" s="90" t="n">
        <f aca="false">ROUND((N199*(K199/M199)),2)</f>
        <v>0</v>
      </c>
      <c r="M199" s="89" t="n">
        <v>10128</v>
      </c>
      <c r="N199" s="90" t="n">
        <f aca="false">ROUND((P199/(1+F$5)),2)</f>
        <v>13064.1</v>
      </c>
      <c r="O199" s="89" t="n">
        <v>13064.1</v>
      </c>
      <c r="P199" s="90" t="n">
        <f aca="false">ROUND((O199*(1-F$10)),2)</f>
        <v>13064.1</v>
      </c>
      <c r="Q199" s="84"/>
    </row>
    <row r="200" customFormat="false" ht="23.55" hidden="false" customHeight="true" outlineLevel="0" collapsed="false">
      <c r="A200" s="87" t="s">
        <v>399</v>
      </c>
      <c r="B200" s="99" t="s">
        <v>400</v>
      </c>
      <c r="C200" s="101" t="s">
        <v>398</v>
      </c>
      <c r="D200" s="102" t="n">
        <v>50</v>
      </c>
      <c r="E200" s="89" t="n">
        <v>72.19</v>
      </c>
      <c r="F200" s="90" t="n">
        <f aca="false">ROUND((H200/D200),2)</f>
        <v>93.12</v>
      </c>
      <c r="G200" s="89" t="n">
        <v>3609.5</v>
      </c>
      <c r="H200" s="90" t="n">
        <f aca="false">ROUND((N200*(G200/M200)),2)</f>
        <v>4655.89</v>
      </c>
      <c r="I200" s="89" t="n">
        <v>0</v>
      </c>
      <c r="J200" s="90" t="n">
        <f aca="false">ROUND((L200/D200),2)</f>
        <v>0</v>
      </c>
      <c r="K200" s="89" t="n">
        <v>0</v>
      </c>
      <c r="L200" s="90" t="n">
        <f aca="false">ROUND((N200*(K200/M200)),2)</f>
        <v>0</v>
      </c>
      <c r="M200" s="89" t="n">
        <v>3609.5</v>
      </c>
      <c r="N200" s="90" t="n">
        <f aca="false">ROUND((P200/(1+F$5)),2)</f>
        <v>4655.89</v>
      </c>
      <c r="O200" s="89" t="n">
        <v>4655.89</v>
      </c>
      <c r="P200" s="90" t="n">
        <f aca="false">ROUND((O200*(1-F$10)),2)</f>
        <v>4655.89</v>
      </c>
      <c r="Q200" s="84"/>
    </row>
    <row r="201" customFormat="false" ht="15" hidden="false" customHeight="true" outlineLevel="0" collapsed="false">
      <c r="A201" s="87" t="s">
        <v>401</v>
      </c>
      <c r="B201" s="99" t="s">
        <v>402</v>
      </c>
      <c r="C201" s="101" t="s">
        <v>403</v>
      </c>
      <c r="D201" s="102" t="n">
        <v>1</v>
      </c>
      <c r="E201" s="89" t="n">
        <v>1443.8</v>
      </c>
      <c r="F201" s="90" t="n">
        <f aca="false">ROUND((H201/D201),2)</f>
        <v>1862.35</v>
      </c>
      <c r="G201" s="89" t="n">
        <v>1443.8</v>
      </c>
      <c r="H201" s="90" t="n">
        <f aca="false">ROUND((N201*(G201/M201)),2)</f>
        <v>1862.35</v>
      </c>
      <c r="I201" s="89" t="n">
        <v>0</v>
      </c>
      <c r="J201" s="90" t="n">
        <f aca="false">ROUND((L201/D201),2)</f>
        <v>0</v>
      </c>
      <c r="K201" s="89" t="n">
        <v>0</v>
      </c>
      <c r="L201" s="90" t="n">
        <f aca="false">ROUND((N201*(K201/M201)),2)</f>
        <v>0</v>
      </c>
      <c r="M201" s="89" t="n">
        <v>1443.8</v>
      </c>
      <c r="N201" s="90" t="n">
        <f aca="false">ROUND((P201/(1+F$5)),2)</f>
        <v>1862.35</v>
      </c>
      <c r="O201" s="89" t="n">
        <v>1862.35</v>
      </c>
      <c r="P201" s="90" t="n">
        <f aca="false">ROUND((O201*(1-F$10)),2)</f>
        <v>1862.35</v>
      </c>
      <c r="Q201" s="84"/>
    </row>
    <row r="202" customFormat="false" ht="15" hidden="false" customHeight="true" outlineLevel="0" collapsed="false">
      <c r="A202" s="92" t="s">
        <v>404</v>
      </c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109"/>
      <c r="M202" s="94" t="n">
        <v>15181.3</v>
      </c>
      <c r="N202" s="94" t="n">
        <f aca="false">SUM(N199:N201)</f>
        <v>19582.34</v>
      </c>
      <c r="O202" s="94" t="n">
        <f aca="false">SUM(O199:O201)</f>
        <v>19582.34</v>
      </c>
      <c r="P202" s="94" t="n">
        <f aca="false">SUM(P199:P201)</f>
        <v>19582.34</v>
      </c>
      <c r="Q202" s="84"/>
    </row>
    <row r="203" customFormat="false" ht="15" hidden="false" customHeight="true" outlineLevel="0" collapsed="false">
      <c r="A203" s="110" t="s">
        <v>405</v>
      </c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1" t="n">
        <v>187180.69</v>
      </c>
      <c r="N203" s="111" t="n">
        <f aca="false">N23+N36+N46+N61+N77+N132+N152+N159+N168+N173+N191+N197+N202</f>
        <v>240945.39</v>
      </c>
      <c r="O203" s="111" t="n">
        <v>240945.39</v>
      </c>
      <c r="P203" s="111" t="n">
        <f aca="false">P23+P36+P46+P61+P77+P132+P152+P159+P168+P173+P191+P197+P202</f>
        <v>240945.39</v>
      </c>
      <c r="Q203" s="84"/>
    </row>
    <row r="204" customFormat="false" ht="26.75" hidden="false" customHeight="true" outlineLevel="0" collapsed="false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1"/>
      <c r="N204" s="111"/>
      <c r="O204" s="111"/>
      <c r="P204" s="111"/>
      <c r="Q204" s="84"/>
    </row>
    <row r="205" customFormat="false" ht="15" hidden="false" customHeight="false" outlineLevel="0" collapsed="false">
      <c r="C205" s="33" t="s">
        <v>30</v>
      </c>
      <c r="D205" s="34" t="n">
        <f aca="false">'LDI OBRA'!C35</f>
        <v>0</v>
      </c>
      <c r="Q205" s="84"/>
    </row>
    <row r="206" customFormat="false" ht="15" hidden="false" customHeight="false" outlineLevel="0" collapsed="false">
      <c r="C206" s="112" t="s">
        <v>31</v>
      </c>
      <c r="D206" s="34" t="n">
        <f aca="false">'LDI OBRA'!C36</f>
        <v>0</v>
      </c>
      <c r="N206" s="49" t="s">
        <v>25</v>
      </c>
      <c r="P206" s="49" t="s">
        <v>25</v>
      </c>
      <c r="Q206" s="84"/>
    </row>
    <row r="210" customFormat="false" ht="15" hidden="false" customHeight="false" outlineLevel="0" collapsed="false">
      <c r="N210" s="34" t="s">
        <v>25</v>
      </c>
    </row>
  </sheetData>
  <sheetProtection sheet="true" password="cde4" objects="true" scenarios="true" selectLockedCells="true"/>
  <mergeCells count="48">
    <mergeCell ref="A1:P1"/>
    <mergeCell ref="C4:E4"/>
    <mergeCell ref="C5:E5"/>
    <mergeCell ref="K8:O8"/>
    <mergeCell ref="D9:G9"/>
    <mergeCell ref="A12:A13"/>
    <mergeCell ref="B12:B13"/>
    <mergeCell ref="C12:C13"/>
    <mergeCell ref="D12:D13"/>
    <mergeCell ref="E12:H12"/>
    <mergeCell ref="I12:L12"/>
    <mergeCell ref="M12:M13"/>
    <mergeCell ref="N12:N13"/>
    <mergeCell ref="O12:O13"/>
    <mergeCell ref="P12:P13"/>
    <mergeCell ref="B14:P14"/>
    <mergeCell ref="A23:K23"/>
    <mergeCell ref="B24:P24"/>
    <mergeCell ref="A36:K36"/>
    <mergeCell ref="B37:P37"/>
    <mergeCell ref="A46:K46"/>
    <mergeCell ref="B47:P47"/>
    <mergeCell ref="A61:K61"/>
    <mergeCell ref="B62:P62"/>
    <mergeCell ref="A77:K77"/>
    <mergeCell ref="B78:P78"/>
    <mergeCell ref="A132:K132"/>
    <mergeCell ref="B133:P133"/>
    <mergeCell ref="A152:K152"/>
    <mergeCell ref="B153:P153"/>
    <mergeCell ref="A159:K159"/>
    <mergeCell ref="B160:P160"/>
    <mergeCell ref="A168:K168"/>
    <mergeCell ref="B169:P169"/>
    <mergeCell ref="A173:K173"/>
    <mergeCell ref="B174:P174"/>
    <mergeCell ref="A191:K191"/>
    <mergeCell ref="A192:B192"/>
    <mergeCell ref="D192:P192"/>
    <mergeCell ref="B193:P193"/>
    <mergeCell ref="A197:K197"/>
    <mergeCell ref="B198:P198"/>
    <mergeCell ref="A202:K202"/>
    <mergeCell ref="A203:L204"/>
    <mergeCell ref="M203:M204"/>
    <mergeCell ref="N203:N204"/>
    <mergeCell ref="O203:O204"/>
    <mergeCell ref="P203:P204"/>
  </mergeCells>
  <printOptions headings="false" gridLines="false" gridLinesSet="true" horizontalCentered="true" verticalCentered="false"/>
  <pageMargins left="0.7" right="0.7" top="0.75" bottom="0.752083333333333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&amp;C&amp;"Calibri1,Regular"Pág.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1048576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C12" activeCellId="0" sqref="C12"/>
    </sheetView>
  </sheetViews>
  <sheetFormatPr defaultRowHeight="15" zeroHeight="true" outlineLevelRow="0" outlineLevelCol="0"/>
  <cols>
    <col collapsed="false" customWidth="true" hidden="false" outlineLevel="0" max="1" min="1" style="113" width="9.56"/>
    <col collapsed="false" customWidth="true" hidden="false" outlineLevel="0" max="2" min="2" style="113" width="67"/>
    <col collapsed="false" customWidth="true" hidden="false" outlineLevel="0" max="3" min="3" style="114" width="22.11"/>
    <col collapsed="false" customWidth="true" hidden="false" outlineLevel="0" max="7" min="4" style="115" width="22.11"/>
    <col collapsed="false" customWidth="true" hidden="false" outlineLevel="0" max="8" min="8" style="115" width="25.33"/>
    <col collapsed="false" customWidth="true" hidden="false" outlineLevel="0" max="9" min="9" style="115" width="9.13"/>
    <col collapsed="false" customWidth="true" hidden="false" outlineLevel="0" max="10" min="10" style="116" width="13.55"/>
    <col collapsed="false" customWidth="true" hidden="false" outlineLevel="0" max="11" min="11" style="116" width="12.44"/>
    <col collapsed="false" customWidth="true" hidden="false" outlineLevel="0" max="1025" min="12" style="116" width="9.13"/>
  </cols>
  <sheetData>
    <row r="1" s="118" customFormat="true" ht="33.75" hidden="false" customHeight="true" outlineLevel="0" collapsed="false">
      <c r="A1" s="117" t="s">
        <v>406</v>
      </c>
      <c r="B1" s="117"/>
      <c r="C1" s="117"/>
      <c r="D1" s="117"/>
      <c r="E1" s="117"/>
      <c r="F1" s="117"/>
      <c r="G1" s="117"/>
      <c r="H1" s="117"/>
    </row>
    <row r="2" s="118" customFormat="true" ht="28.9" hidden="false" customHeight="true" outlineLevel="0" collapsed="false">
      <c r="A2" s="119"/>
      <c r="B2" s="41" t="s">
        <v>34</v>
      </c>
      <c r="C2" s="42"/>
      <c r="D2" s="42"/>
      <c r="E2" s="42"/>
      <c r="F2" s="42"/>
      <c r="G2" s="120"/>
      <c r="H2" s="121"/>
    </row>
    <row r="3" s="125" customFormat="true" ht="17.35" hidden="false" customHeight="false" outlineLevel="0" collapsed="false">
      <c r="A3" s="122"/>
      <c r="B3" s="44" t="s">
        <v>35</v>
      </c>
      <c r="C3" s="44"/>
      <c r="D3" s="44"/>
      <c r="E3" s="44"/>
      <c r="F3" s="45" t="n">
        <f aca="false">'LDI EQUIPAMENTO'!F23</f>
        <v>0</v>
      </c>
      <c r="G3" s="123"/>
      <c r="H3" s="124"/>
    </row>
    <row r="4" s="125" customFormat="true" ht="17.35" hidden="false" customHeight="false" outlineLevel="0" collapsed="false">
      <c r="A4" s="122"/>
      <c r="B4" s="44" t="s">
        <v>36</v>
      </c>
      <c r="C4" s="44"/>
      <c r="D4" s="44"/>
      <c r="E4" s="44"/>
      <c r="F4" s="51" t="n">
        <f aca="false">'LDI OBRA'!F25</f>
        <v>0</v>
      </c>
      <c r="G4" s="123"/>
      <c r="H4" s="124"/>
    </row>
    <row r="5" s="125" customFormat="true" ht="17.35" hidden="false" customHeight="false" outlineLevel="0" collapsed="false">
      <c r="A5" s="122"/>
      <c r="B5" s="54" t="s">
        <v>37</v>
      </c>
      <c r="C5" s="54"/>
      <c r="D5" s="54"/>
      <c r="E5" s="54"/>
      <c r="F5" s="54"/>
      <c r="G5" s="123"/>
      <c r="H5" s="124"/>
    </row>
    <row r="6" s="125" customFormat="true" ht="17.35" hidden="false" customHeight="false" outlineLevel="0" collapsed="false">
      <c r="A6" s="122"/>
      <c r="B6" s="55" t="s">
        <v>38</v>
      </c>
      <c r="C6" s="54"/>
      <c r="D6" s="54"/>
      <c r="E6" s="54"/>
      <c r="F6" s="54"/>
      <c r="G6" s="123"/>
      <c r="H6" s="124"/>
    </row>
    <row r="7" s="125" customFormat="true" ht="17.35" hidden="false" customHeight="false" outlineLevel="0" collapsed="false">
      <c r="A7" s="122"/>
      <c r="B7" s="57" t="s">
        <v>39</v>
      </c>
      <c r="C7" s="58"/>
      <c r="D7" s="59" t="n">
        <f aca="false">'LDI OBRA'!B30</f>
        <v>0</v>
      </c>
      <c r="E7" s="59"/>
      <c r="F7" s="58"/>
      <c r="G7" s="123"/>
      <c r="H7" s="124"/>
    </row>
    <row r="8" s="125" customFormat="true" ht="17.35" hidden="false" customHeight="false" outlineLevel="0" collapsed="false">
      <c r="A8" s="122"/>
      <c r="B8" s="57" t="s">
        <v>40</v>
      </c>
      <c r="C8" s="62" t="n">
        <f aca="true">TODAY()</f>
        <v>43392</v>
      </c>
      <c r="D8" s="62"/>
      <c r="E8" s="62"/>
      <c r="F8" s="62"/>
      <c r="G8" s="123"/>
      <c r="H8" s="124"/>
    </row>
    <row r="9" s="125" customFormat="true" ht="15" hidden="false" customHeight="false" outlineLevel="0" collapsed="false">
      <c r="A9" s="122"/>
      <c r="C9" s="126"/>
      <c r="D9" s="3"/>
      <c r="E9" s="3"/>
      <c r="F9" s="127"/>
      <c r="G9" s="123"/>
      <c r="H9" s="124"/>
    </row>
    <row r="10" s="118" customFormat="true" ht="21" hidden="false" customHeight="true" outlineLevel="0" collapsed="false">
      <c r="A10" s="128" t="s">
        <v>42</v>
      </c>
      <c r="B10" s="129" t="s">
        <v>43</v>
      </c>
      <c r="C10" s="130" t="s">
        <v>407</v>
      </c>
      <c r="D10" s="130"/>
      <c r="E10" s="130"/>
      <c r="F10" s="130"/>
      <c r="G10" s="131"/>
      <c r="H10" s="132" t="s">
        <v>408</v>
      </c>
    </row>
    <row r="11" s="118" customFormat="true" ht="21" hidden="false" customHeight="true" outlineLevel="0" collapsed="false">
      <c r="A11" s="128"/>
      <c r="B11" s="129"/>
      <c r="C11" s="133" t="s">
        <v>409</v>
      </c>
      <c r="D11" s="133" t="s">
        <v>410</v>
      </c>
      <c r="E11" s="133" t="s">
        <v>411</v>
      </c>
      <c r="F11" s="133" t="s">
        <v>412</v>
      </c>
      <c r="G11" s="133" t="s">
        <v>413</v>
      </c>
      <c r="H11" s="132"/>
    </row>
    <row r="12" s="138" customFormat="true" ht="19.5" hidden="false" customHeight="true" outlineLevel="0" collapsed="false">
      <c r="A12" s="134" t="n">
        <v>1</v>
      </c>
      <c r="B12" s="135" t="s">
        <v>52</v>
      </c>
      <c r="C12" s="136" t="n">
        <v>0</v>
      </c>
      <c r="D12" s="136" t="n">
        <v>0</v>
      </c>
      <c r="E12" s="136" t="n">
        <v>0</v>
      </c>
      <c r="F12" s="136" t="n">
        <v>0</v>
      </c>
      <c r="G12" s="136" t="n">
        <v>0</v>
      </c>
      <c r="H12" s="137" t="n">
        <f aca="false">SUM(C12:G12)</f>
        <v>0</v>
      </c>
    </row>
    <row r="13" s="142" customFormat="true" ht="27" hidden="false" customHeight="true" outlineLevel="0" collapsed="false">
      <c r="A13" s="134"/>
      <c r="B13" s="139" t="s">
        <v>414</v>
      </c>
      <c r="C13" s="140" t="n">
        <f aca="false">$H13*C12</f>
        <v>0</v>
      </c>
      <c r="D13" s="140" t="n">
        <f aca="false">$H13*D12</f>
        <v>0</v>
      </c>
      <c r="E13" s="140" t="n">
        <f aca="false">$H13*E12</f>
        <v>0</v>
      </c>
      <c r="F13" s="140" t="n">
        <f aca="false">$H13*F12</f>
        <v>0</v>
      </c>
      <c r="G13" s="140" t="n">
        <f aca="false">$H13*G12</f>
        <v>0</v>
      </c>
      <c r="H13" s="141" t="n">
        <f aca="false">ORÇAMENTO!P23</f>
        <v>24139.13</v>
      </c>
    </row>
    <row r="14" s="138" customFormat="true" ht="18.75" hidden="false" customHeight="true" outlineLevel="0" collapsed="false">
      <c r="A14" s="134" t="n">
        <v>2</v>
      </c>
      <c r="B14" s="143" t="s">
        <v>73</v>
      </c>
      <c r="C14" s="136" t="n">
        <v>0</v>
      </c>
      <c r="D14" s="136" t="n">
        <v>0</v>
      </c>
      <c r="E14" s="136" t="n">
        <v>0</v>
      </c>
      <c r="F14" s="136" t="n">
        <v>0</v>
      </c>
      <c r="G14" s="136" t="n">
        <v>0</v>
      </c>
      <c r="H14" s="137" t="n">
        <f aca="false">SUM(C14:G14)</f>
        <v>0</v>
      </c>
    </row>
    <row r="15" s="142" customFormat="true" ht="20.25" hidden="false" customHeight="true" outlineLevel="0" collapsed="false">
      <c r="A15" s="134"/>
      <c r="B15" s="144" t="s">
        <v>415</v>
      </c>
      <c r="C15" s="140" t="n">
        <f aca="false">$H15*C14</f>
        <v>0</v>
      </c>
      <c r="D15" s="140" t="n">
        <f aca="false">$H15*D14</f>
        <v>0</v>
      </c>
      <c r="E15" s="140" t="n">
        <f aca="false">$H15*E14</f>
        <v>0</v>
      </c>
      <c r="F15" s="140" t="n">
        <f aca="false">$H15*F14</f>
        <v>0</v>
      </c>
      <c r="G15" s="140" t="n">
        <f aca="false">$H15*G14</f>
        <v>0</v>
      </c>
      <c r="H15" s="141" t="n">
        <f aca="false">ORÇAMENTO!P36</f>
        <v>16089.49</v>
      </c>
    </row>
    <row r="16" s="142" customFormat="true" ht="18.75" hidden="false" customHeight="true" outlineLevel="0" collapsed="false">
      <c r="A16" s="134" t="n">
        <v>3</v>
      </c>
      <c r="B16" s="143" t="s">
        <v>100</v>
      </c>
      <c r="C16" s="136" t="n">
        <v>0</v>
      </c>
      <c r="D16" s="136" t="n">
        <v>0</v>
      </c>
      <c r="E16" s="136" t="n">
        <v>0</v>
      </c>
      <c r="F16" s="136" t="n">
        <v>0</v>
      </c>
      <c r="G16" s="136" t="n">
        <v>0</v>
      </c>
      <c r="H16" s="137" t="n">
        <f aca="false">SUM(C16:G16)</f>
        <v>0</v>
      </c>
    </row>
    <row r="17" s="142" customFormat="true" ht="20.25" hidden="false" customHeight="true" outlineLevel="0" collapsed="false">
      <c r="A17" s="134"/>
      <c r="B17" s="139" t="s">
        <v>416</v>
      </c>
      <c r="C17" s="140" t="n">
        <f aca="false">$H17*C16</f>
        <v>0</v>
      </c>
      <c r="D17" s="140" t="n">
        <f aca="false">$H17*D16</f>
        <v>0</v>
      </c>
      <c r="E17" s="140" t="n">
        <f aca="false">$H17*E16</f>
        <v>0</v>
      </c>
      <c r="F17" s="140" t="n">
        <f aca="false">$H17*F16</f>
        <v>0</v>
      </c>
      <c r="G17" s="140" t="n">
        <f aca="false">$H17*G16</f>
        <v>0</v>
      </c>
      <c r="H17" s="141" t="n">
        <f aca="false">ORÇAMENTO!P46</f>
        <v>10575.92</v>
      </c>
    </row>
    <row r="18" s="138" customFormat="true" ht="18.6" hidden="false" customHeight="true" outlineLevel="0" collapsed="false">
      <c r="A18" s="134" t="n">
        <v>4</v>
      </c>
      <c r="B18" s="143" t="s">
        <v>112</v>
      </c>
      <c r="C18" s="136" t="n">
        <v>0</v>
      </c>
      <c r="D18" s="136" t="n">
        <v>0</v>
      </c>
      <c r="E18" s="136" t="n">
        <v>0</v>
      </c>
      <c r="F18" s="136" t="n">
        <v>0</v>
      </c>
      <c r="G18" s="136" t="n">
        <v>0</v>
      </c>
      <c r="H18" s="137" t="n">
        <f aca="false">SUM(C18:G18)</f>
        <v>0</v>
      </c>
    </row>
    <row r="19" s="142" customFormat="true" ht="20.25" hidden="false" customHeight="true" outlineLevel="0" collapsed="false">
      <c r="A19" s="134"/>
      <c r="B19" s="144" t="s">
        <v>417</v>
      </c>
      <c r="C19" s="140" t="n">
        <f aca="false">$H19*C18</f>
        <v>0</v>
      </c>
      <c r="D19" s="140" t="n">
        <f aca="false">$H19*D18</f>
        <v>0</v>
      </c>
      <c r="E19" s="140" t="n">
        <f aca="false">$H19*E18</f>
        <v>0</v>
      </c>
      <c r="F19" s="140" t="n">
        <f aca="false">$H19*F18</f>
        <v>0</v>
      </c>
      <c r="G19" s="140" t="n">
        <f aca="false">$H19*G18</f>
        <v>0</v>
      </c>
      <c r="H19" s="141" t="n">
        <f aca="false">ORÇAMENTO!P61</f>
        <v>28545.05</v>
      </c>
      <c r="J19" s="145"/>
    </row>
    <row r="20" s="142" customFormat="true" ht="20.25" hidden="false" customHeight="true" outlineLevel="0" collapsed="false">
      <c r="A20" s="134" t="n">
        <v>5</v>
      </c>
      <c r="B20" s="143" t="s">
        <v>139</v>
      </c>
      <c r="C20" s="136" t="n">
        <v>0</v>
      </c>
      <c r="D20" s="136" t="n">
        <v>0</v>
      </c>
      <c r="E20" s="136" t="n">
        <v>0</v>
      </c>
      <c r="F20" s="136" t="n">
        <v>0</v>
      </c>
      <c r="G20" s="136" t="n">
        <v>0</v>
      </c>
      <c r="H20" s="137" t="n">
        <f aca="false">SUM(C20:G20)</f>
        <v>0</v>
      </c>
      <c r="J20" s="145"/>
    </row>
    <row r="21" s="142" customFormat="true" ht="20.25" hidden="false" customHeight="true" outlineLevel="0" collapsed="false">
      <c r="A21" s="134"/>
      <c r="B21" s="144" t="s">
        <v>418</v>
      </c>
      <c r="C21" s="140" t="n">
        <f aca="false">$H21*C20</f>
        <v>0</v>
      </c>
      <c r="D21" s="140" t="n">
        <f aca="false">$H21*D20</f>
        <v>0</v>
      </c>
      <c r="E21" s="140" t="n">
        <f aca="false">$H21*E20</f>
        <v>0</v>
      </c>
      <c r="F21" s="140" t="n">
        <f aca="false">$H21*F20</f>
        <v>0</v>
      </c>
      <c r="G21" s="140" t="n">
        <f aca="false">$H21*G20</f>
        <v>0</v>
      </c>
      <c r="H21" s="141" t="n">
        <f aca="false">ORÇAMENTO!P77</f>
        <v>5689.74</v>
      </c>
      <c r="J21" s="145"/>
    </row>
    <row r="22" s="142" customFormat="true" ht="20.25" hidden="false" customHeight="true" outlineLevel="0" collapsed="false">
      <c r="A22" s="134" t="n">
        <v>6</v>
      </c>
      <c r="B22" s="143" t="s">
        <v>170</v>
      </c>
      <c r="C22" s="136" t="n">
        <v>0</v>
      </c>
      <c r="D22" s="136" t="n">
        <v>0</v>
      </c>
      <c r="E22" s="136" t="n">
        <v>0</v>
      </c>
      <c r="F22" s="136" t="n">
        <v>0</v>
      </c>
      <c r="G22" s="136" t="n">
        <v>0</v>
      </c>
      <c r="H22" s="137" t="n">
        <f aca="false">SUM(C22:G22)</f>
        <v>0</v>
      </c>
      <c r="J22" s="145"/>
    </row>
    <row r="23" s="142" customFormat="true" ht="20.25" hidden="false" customHeight="true" outlineLevel="0" collapsed="false">
      <c r="A23" s="134"/>
      <c r="B23" s="144" t="s">
        <v>419</v>
      </c>
      <c r="C23" s="140" t="n">
        <f aca="false">$H23*C22</f>
        <v>0</v>
      </c>
      <c r="D23" s="140" t="n">
        <f aca="false">$H23*D22</f>
        <v>0</v>
      </c>
      <c r="E23" s="140" t="n">
        <f aca="false">$H23*E22</f>
        <v>0</v>
      </c>
      <c r="F23" s="140" t="n">
        <f aca="false">$H23*F22</f>
        <v>0</v>
      </c>
      <c r="G23" s="140" t="n">
        <f aca="false">$H23*G22</f>
        <v>0</v>
      </c>
      <c r="H23" s="141" t="n">
        <f aca="false">ORÇAMENTO!P132</f>
        <v>26305.02</v>
      </c>
      <c r="J23" s="145"/>
    </row>
    <row r="24" s="142" customFormat="true" ht="20.25" hidden="false" customHeight="true" outlineLevel="0" collapsed="false">
      <c r="A24" s="134" t="n">
        <v>7</v>
      </c>
      <c r="B24" s="143" t="s">
        <v>276</v>
      </c>
      <c r="C24" s="136" t="n">
        <v>0</v>
      </c>
      <c r="D24" s="136" t="n">
        <v>0</v>
      </c>
      <c r="E24" s="136" t="n">
        <v>0</v>
      </c>
      <c r="F24" s="136" t="n">
        <v>0</v>
      </c>
      <c r="G24" s="136" t="n">
        <v>0</v>
      </c>
      <c r="H24" s="137" t="n">
        <f aca="false">SUM(C24:G24)</f>
        <v>0</v>
      </c>
      <c r="J24" s="145"/>
    </row>
    <row r="25" s="142" customFormat="true" ht="20.25" hidden="false" customHeight="true" outlineLevel="0" collapsed="false">
      <c r="A25" s="134"/>
      <c r="B25" s="144" t="s">
        <v>420</v>
      </c>
      <c r="C25" s="140" t="n">
        <f aca="false">$H25*C24</f>
        <v>0</v>
      </c>
      <c r="D25" s="140" t="n">
        <f aca="false">$H25*D24</f>
        <v>0</v>
      </c>
      <c r="E25" s="140" t="n">
        <f aca="false">$H25*E24</f>
        <v>0</v>
      </c>
      <c r="F25" s="140" t="n">
        <f aca="false">$H25*F24</f>
        <v>0</v>
      </c>
      <c r="G25" s="140" t="n">
        <f aca="false">$H25*G24</f>
        <v>0</v>
      </c>
      <c r="H25" s="141" t="n">
        <f aca="false">ORÇAMENTO!P152</f>
        <v>51239.1</v>
      </c>
      <c r="J25" s="145"/>
    </row>
    <row r="26" s="142" customFormat="true" ht="20.25" hidden="false" customHeight="true" outlineLevel="0" collapsed="false">
      <c r="A26" s="134" t="n">
        <v>8</v>
      </c>
      <c r="B26" s="143" t="s">
        <v>314</v>
      </c>
      <c r="C26" s="136" t="n">
        <v>0</v>
      </c>
      <c r="D26" s="136" t="n">
        <v>0</v>
      </c>
      <c r="E26" s="136" t="n">
        <v>0</v>
      </c>
      <c r="F26" s="136" t="n">
        <v>0</v>
      </c>
      <c r="G26" s="136" t="n">
        <v>0</v>
      </c>
      <c r="H26" s="137" t="n">
        <f aca="false">SUM(C26:G26)</f>
        <v>0</v>
      </c>
      <c r="J26" s="145"/>
    </row>
    <row r="27" s="142" customFormat="true" ht="20.25" hidden="false" customHeight="true" outlineLevel="0" collapsed="false">
      <c r="A27" s="134"/>
      <c r="B27" s="144" t="s">
        <v>421</v>
      </c>
      <c r="C27" s="140" t="n">
        <f aca="false">$H27*C26</f>
        <v>0</v>
      </c>
      <c r="D27" s="140" t="n">
        <f aca="false">$H27*D26</f>
        <v>0</v>
      </c>
      <c r="E27" s="140" t="n">
        <f aca="false">$H27*E26</f>
        <v>0</v>
      </c>
      <c r="F27" s="140" t="n">
        <f aca="false">$H27*F26</f>
        <v>0</v>
      </c>
      <c r="G27" s="140" t="n">
        <f aca="false">$H27*G26</f>
        <v>0</v>
      </c>
      <c r="H27" s="141" t="n">
        <f aca="false">ORÇAMENTO!P159</f>
        <v>4892.42</v>
      </c>
      <c r="J27" s="145"/>
    </row>
    <row r="28" s="142" customFormat="true" ht="20.25" hidden="false" customHeight="true" outlineLevel="0" collapsed="false">
      <c r="A28" s="134" t="n">
        <v>9</v>
      </c>
      <c r="B28" s="143" t="s">
        <v>326</v>
      </c>
      <c r="C28" s="136" t="n">
        <v>0</v>
      </c>
      <c r="D28" s="136" t="n">
        <v>0</v>
      </c>
      <c r="E28" s="136" t="n">
        <v>0</v>
      </c>
      <c r="F28" s="136" t="n">
        <v>0</v>
      </c>
      <c r="G28" s="136" t="n">
        <v>0</v>
      </c>
      <c r="H28" s="137" t="n">
        <f aca="false">SUM(C28:G28)</f>
        <v>0</v>
      </c>
      <c r="J28" s="145"/>
    </row>
    <row r="29" s="142" customFormat="true" ht="20.25" hidden="false" customHeight="true" outlineLevel="0" collapsed="false">
      <c r="A29" s="134"/>
      <c r="B29" s="144" t="s">
        <v>422</v>
      </c>
      <c r="C29" s="140" t="n">
        <f aca="false">$H29*C28</f>
        <v>0</v>
      </c>
      <c r="D29" s="140" t="n">
        <f aca="false">$H29*D28</f>
        <v>0</v>
      </c>
      <c r="E29" s="140" t="n">
        <f aca="false">$H29*E28</f>
        <v>0</v>
      </c>
      <c r="F29" s="140" t="n">
        <f aca="false">$H29*F28</f>
        <v>0</v>
      </c>
      <c r="G29" s="140" t="n">
        <f aca="false">$H29*G28</f>
        <v>0</v>
      </c>
      <c r="H29" s="141" t="n">
        <f aca="false">ORÇAMENTO!P168</f>
        <v>27231.99</v>
      </c>
      <c r="J29" s="145"/>
    </row>
    <row r="30" s="142" customFormat="true" ht="20.25" hidden="false" customHeight="true" outlineLevel="0" collapsed="false">
      <c r="A30" s="134" t="n">
        <v>10</v>
      </c>
      <c r="B30" s="143" t="s">
        <v>342</v>
      </c>
      <c r="C30" s="136" t="n">
        <v>0</v>
      </c>
      <c r="D30" s="136" t="n">
        <v>0</v>
      </c>
      <c r="E30" s="136" t="n">
        <v>0</v>
      </c>
      <c r="F30" s="136" t="n">
        <v>0</v>
      </c>
      <c r="G30" s="136" t="n">
        <v>0</v>
      </c>
      <c r="H30" s="137" t="n">
        <f aca="false">SUM(C30:G30)</f>
        <v>0</v>
      </c>
      <c r="J30" s="145"/>
    </row>
    <row r="31" s="142" customFormat="true" ht="20.25" hidden="false" customHeight="true" outlineLevel="0" collapsed="false">
      <c r="A31" s="134"/>
      <c r="B31" s="144" t="s">
        <v>423</v>
      </c>
      <c r="C31" s="140" t="n">
        <f aca="false">$H31*C30</f>
        <v>0</v>
      </c>
      <c r="D31" s="140" t="n">
        <f aca="false">$H31*D30</f>
        <v>0</v>
      </c>
      <c r="E31" s="140" t="n">
        <f aca="false">$H31*E30</f>
        <v>0</v>
      </c>
      <c r="F31" s="140" t="n">
        <f aca="false">$H31*F30</f>
        <v>0</v>
      </c>
      <c r="G31" s="140" t="n">
        <f aca="false">$H31*G30</f>
        <v>0</v>
      </c>
      <c r="H31" s="141" t="n">
        <f aca="false">ORÇAMENTO!P173</f>
        <v>12336.6</v>
      </c>
      <c r="J31" s="145"/>
    </row>
    <row r="32" s="142" customFormat="true" ht="20.25" hidden="false" customHeight="true" outlineLevel="0" collapsed="false">
      <c r="A32" s="134" t="n">
        <v>11</v>
      </c>
      <c r="B32" s="143" t="s">
        <v>350</v>
      </c>
      <c r="C32" s="136" t="n">
        <v>0</v>
      </c>
      <c r="D32" s="136" t="n">
        <v>0</v>
      </c>
      <c r="E32" s="136" t="n">
        <v>0</v>
      </c>
      <c r="F32" s="136" t="n">
        <v>0</v>
      </c>
      <c r="G32" s="136" t="n">
        <v>0</v>
      </c>
      <c r="H32" s="137" t="n">
        <f aca="false">SUM(C32:G32)</f>
        <v>0</v>
      </c>
      <c r="J32" s="145"/>
    </row>
    <row r="33" s="142" customFormat="true" ht="20.25" hidden="false" customHeight="true" outlineLevel="0" collapsed="false">
      <c r="A33" s="134"/>
      <c r="B33" s="144" t="s">
        <v>424</v>
      </c>
      <c r="C33" s="140" t="n">
        <f aca="false">$H33*C32</f>
        <v>0</v>
      </c>
      <c r="D33" s="140" t="n">
        <f aca="false">$H33*D32</f>
        <v>0</v>
      </c>
      <c r="E33" s="140" t="n">
        <f aca="false">$H33*E32</f>
        <v>0</v>
      </c>
      <c r="F33" s="140" t="n">
        <f aca="false">$H33*F32</f>
        <v>0</v>
      </c>
      <c r="G33" s="140" t="n">
        <f aca="false">$H33*G32</f>
        <v>0</v>
      </c>
      <c r="H33" s="141" t="n">
        <f aca="false">ORÇAMENTO!P191</f>
        <v>13144.07</v>
      </c>
      <c r="J33" s="145"/>
    </row>
    <row r="34" s="142" customFormat="true" ht="20.25" hidden="false" customHeight="true" outlineLevel="0" collapsed="false">
      <c r="A34" s="134" t="n">
        <v>12</v>
      </c>
      <c r="B34" s="143" t="s">
        <v>386</v>
      </c>
      <c r="C34" s="136" t="n">
        <v>0</v>
      </c>
      <c r="D34" s="136" t="n">
        <v>0</v>
      </c>
      <c r="E34" s="136" t="n">
        <v>0</v>
      </c>
      <c r="F34" s="136" t="n">
        <v>0</v>
      </c>
      <c r="G34" s="136" t="n">
        <v>0</v>
      </c>
      <c r="H34" s="137" t="n">
        <f aca="false">SUM(C34:G34)</f>
        <v>0</v>
      </c>
      <c r="J34" s="145"/>
    </row>
    <row r="35" s="142" customFormat="true" ht="20.25" hidden="false" customHeight="true" outlineLevel="0" collapsed="false">
      <c r="A35" s="134"/>
      <c r="B35" s="144" t="s">
        <v>425</v>
      </c>
      <c r="C35" s="140" t="n">
        <f aca="false">$H35*C34</f>
        <v>0</v>
      </c>
      <c r="D35" s="140" t="n">
        <f aca="false">$H35*D34</f>
        <v>0</v>
      </c>
      <c r="E35" s="140" t="n">
        <f aca="false">$H35*E34</f>
        <v>0</v>
      </c>
      <c r="F35" s="140" t="n">
        <f aca="false">$H35*F34</f>
        <v>0</v>
      </c>
      <c r="G35" s="140" t="n">
        <f aca="false">$H35*G34</f>
        <v>0</v>
      </c>
      <c r="H35" s="141" t="n">
        <f aca="false">ORÇAMENTO!P197</f>
        <v>1174.52</v>
      </c>
      <c r="J35" s="145"/>
    </row>
    <row r="36" s="142" customFormat="true" ht="20.25" hidden="false" customHeight="true" outlineLevel="0" collapsed="false">
      <c r="A36" s="134" t="n">
        <v>13</v>
      </c>
      <c r="B36" s="143" t="s">
        <v>395</v>
      </c>
      <c r="C36" s="136" t="n">
        <v>0</v>
      </c>
      <c r="D36" s="136" t="n">
        <v>0</v>
      </c>
      <c r="E36" s="136" t="n">
        <v>0</v>
      </c>
      <c r="F36" s="136" t="n">
        <v>0</v>
      </c>
      <c r="G36" s="136" t="n">
        <v>0</v>
      </c>
      <c r="H36" s="137" t="n">
        <f aca="false">SUM(C36:G36)</f>
        <v>0</v>
      </c>
      <c r="J36" s="145"/>
    </row>
    <row r="37" s="142" customFormat="true" ht="20.25" hidden="false" customHeight="true" outlineLevel="0" collapsed="false">
      <c r="A37" s="134"/>
      <c r="B37" s="144" t="s">
        <v>426</v>
      </c>
      <c r="C37" s="140" t="n">
        <f aca="false">$H37*C36</f>
        <v>0</v>
      </c>
      <c r="D37" s="140" t="n">
        <f aca="false">$H37*D36</f>
        <v>0</v>
      </c>
      <c r="E37" s="140" t="n">
        <f aca="false">$H37*E36</f>
        <v>0</v>
      </c>
      <c r="F37" s="140" t="n">
        <f aca="false">$H37*F36</f>
        <v>0</v>
      </c>
      <c r="G37" s="140" t="n">
        <f aca="false">$H37*G36</f>
        <v>0</v>
      </c>
      <c r="H37" s="141" t="n">
        <f aca="false">ORÇAMENTO!P202</f>
        <v>19582.34</v>
      </c>
      <c r="J37" s="145"/>
    </row>
    <row r="38" s="138" customFormat="true" ht="19.5" hidden="false" customHeight="true" outlineLevel="0" collapsed="false">
      <c r="A38" s="146"/>
      <c r="B38" s="147" t="s">
        <v>408</v>
      </c>
      <c r="C38" s="148" t="n">
        <f aca="false">C39/$H38</f>
        <v>0</v>
      </c>
      <c r="D38" s="148" t="n">
        <f aca="false">D39/$H38</f>
        <v>0</v>
      </c>
      <c r="E38" s="148" t="n">
        <f aca="false">E39/$H38</f>
        <v>0</v>
      </c>
      <c r="F38" s="148" t="n">
        <f aca="false">F39/$H38</f>
        <v>0</v>
      </c>
      <c r="G38" s="148" t="n">
        <f aca="false">G39/$H38</f>
        <v>0</v>
      </c>
      <c r="H38" s="149" t="n">
        <f aca="false">H13+H15+H17+H19+H21+H23+H25+H27+H29+H31+H33+H35+H37</f>
        <v>240945.39</v>
      </c>
      <c r="J38" s="150"/>
    </row>
    <row r="39" s="142" customFormat="true" ht="20.25" hidden="false" customHeight="true" outlineLevel="0" collapsed="false">
      <c r="A39" s="151"/>
      <c r="B39" s="147"/>
      <c r="C39" s="152" t="n">
        <f aca="false">C13+C15+C17+C19+C21+C23+C25+C27+C29+C31+C33+C35+C37</f>
        <v>0</v>
      </c>
      <c r="D39" s="152" t="n">
        <f aca="false">D13+D15+D17+D19+D21+D23+D25+D27+D29+D31+D33+D35+D37</f>
        <v>0</v>
      </c>
      <c r="E39" s="152" t="n">
        <f aca="false">E13+E15+E17+E19+E21+E23+E25+E27+E29+E31+E33+E35+E37</f>
        <v>0</v>
      </c>
      <c r="F39" s="152" t="n">
        <f aca="false">F13+F15+F17+F19+F21+F23+F25+F27+F29+F31+F33+F35+F37</f>
        <v>0</v>
      </c>
      <c r="G39" s="152" t="n">
        <f aca="false">G13+G15+G17+G19+G21+G23+G25+G27+G29+G31+G33+G35+G37</f>
        <v>0</v>
      </c>
      <c r="H39" s="149"/>
      <c r="J39" s="153"/>
      <c r="K39" s="154"/>
    </row>
    <row r="40" customFormat="false" ht="18.75" hidden="false" customHeight="true" outlineLevel="0" collapsed="false">
      <c r="C40" s="112" t="s">
        <v>30</v>
      </c>
      <c r="D40" s="34" t="n">
        <f aca="false">'LDI OBRA'!C35</f>
        <v>0</v>
      </c>
    </row>
    <row r="41" customFormat="false" ht="19.5" hidden="false" customHeight="true" outlineLevel="0" collapsed="false">
      <c r="C41" s="112" t="s">
        <v>31</v>
      </c>
      <c r="D41" s="34" t="n">
        <f aca="false">'LDI OBRA'!C36</f>
        <v>0</v>
      </c>
    </row>
    <row r="42" customFormat="false" ht="18.75" hidden="false" customHeight="true" outlineLevel="0" collapsed="false"/>
    <row r="43" customFormat="false" ht="19.5" hidden="false" customHeight="true" outlineLevel="0" collapsed="false"/>
    <row r="44" customFormat="false" ht="18.75" hidden="false" customHeight="true" outlineLevel="0" collapsed="false"/>
    <row r="45" customFormat="false" ht="20.25" hidden="false" customHeight="true" outlineLevel="0" collapsed="false"/>
    <row r="46" customFormat="false" ht="18.75" hidden="false" customHeight="true" outlineLevel="0" collapsed="false"/>
    <row r="47" customFormat="false" ht="21" hidden="false" customHeight="true" outlineLevel="0" collapsed="false"/>
    <row r="48" customFormat="false" ht="21" hidden="false" customHeight="true" outlineLevel="0" collapsed="false"/>
    <row r="49" customFormat="false" ht="21" hidden="false" customHeight="true" outlineLevel="0" collapsed="false"/>
    <row r="50" customFormat="false" ht="21" hidden="false" customHeight="true" outlineLevel="0" collapsed="false"/>
    <row r="51" customFormat="false" ht="21" hidden="false" customHeight="true" outlineLevel="0" collapsed="false"/>
    <row r="52" customFormat="false" ht="18.75" hidden="false" customHeight="true" outlineLevel="0" collapsed="false"/>
    <row r="53" customFormat="false" ht="21" hidden="false" customHeight="true" outlineLevel="0" collapsed="false"/>
    <row r="54" customFormat="false" ht="21" hidden="false" customHeight="true" outlineLevel="0" collapsed="false"/>
    <row r="55" customFormat="false" ht="21" hidden="false" customHeight="true" outlineLevel="0" collapsed="false"/>
    <row r="56" customFormat="false" ht="21" hidden="false" customHeight="true" outlineLevel="0" collapsed="false"/>
    <row r="57" customFormat="false" ht="21" hidden="false" customHeight="true" outlineLevel="0" collapsed="false"/>
    <row r="58" customFormat="false" ht="21" hidden="false" customHeight="true" outlineLevel="0" collapsed="false"/>
    <row r="59" customFormat="false" ht="21" hidden="false" customHeight="true" outlineLevel="0" collapsed="false"/>
    <row r="60" customFormat="false" ht="21" hidden="false" customHeight="true" outlineLevel="0" collapsed="false"/>
    <row r="61" customFormat="false" ht="20.25" hidden="false" customHeight="true" outlineLevel="0" collapsed="false"/>
    <row r="62" customFormat="false" ht="20.25" hidden="false" customHeight="true" outlineLevel="0" collapsed="false"/>
    <row r="63" customFormat="false" ht="20.25" hidden="false" customHeight="true" outlineLevel="0" collapsed="false"/>
    <row r="64" customFormat="false" ht="21" hidden="false" customHeight="true" outlineLevel="0" collapsed="false"/>
    <row r="65" customFormat="false" ht="25.5" hidden="false" customHeight="true" outlineLevel="0" collapsed="false"/>
    <row r="66" customFormat="false" ht="29.25" hidden="false" customHeight="true" outlineLevel="0" collapsed="false"/>
    <row r="67" customFormat="false" ht="29.25" hidden="false" customHeight="true" outlineLevel="0" collapsed="false"/>
    <row r="68" customFormat="false" ht="29.25" hidden="false" customHeight="true" outlineLevel="0" collapsed="false"/>
    <row r="69" customFormat="false" ht="21" hidden="false" customHeight="true" outlineLevel="0" collapsed="false"/>
    <row r="70" customFormat="false" ht="21" hidden="false" customHeight="true" outlineLevel="0" collapsed="false"/>
    <row r="71" customFormat="false" ht="21.75" hidden="false" customHeight="true" outlineLevel="0" collapsed="false"/>
    <row r="72" customFormat="false" ht="29.25" hidden="false" customHeight="true" outlineLevel="0" collapsed="false"/>
    <row r="73" customFormat="false" ht="29.25" hidden="false" customHeight="true" outlineLevel="0" collapsed="false"/>
    <row r="74" customFormat="false" ht="29.25" hidden="false" customHeight="true" outlineLevel="0" collapsed="false"/>
    <row r="75" customFormat="false" ht="29.25" hidden="false" customHeight="true" outlineLevel="0" collapsed="false"/>
    <row r="76" customFormat="false" ht="29.25" hidden="false" customHeight="true" outlineLevel="0" collapsed="false"/>
    <row r="77" customFormat="false" ht="29.25" hidden="false" customHeight="true" outlineLevel="0" collapsed="false"/>
    <row r="78" customFormat="false" ht="29.25" hidden="false" customHeight="true" outlineLevel="0" collapsed="false"/>
    <row r="79" customFormat="false" ht="29.25" hidden="false" customHeight="true" outlineLevel="0" collapsed="false"/>
    <row r="80" customFormat="false" ht="29.25" hidden="false" customHeight="true" outlineLevel="0" collapsed="false"/>
    <row r="81" customFormat="false" ht="29.25" hidden="false" customHeight="true" outlineLevel="0" collapsed="false"/>
    <row r="1048560" customFormat="false" ht="15" hidden="false" customHeight="false" outlineLevel="0" collapsed="false"/>
    <row r="1048561" customFormat="false" ht="15" hidden="false" customHeight="false" outlineLevel="0" collapsed="false"/>
    <row r="1048562" customFormat="false" ht="15" hidden="false" customHeight="false" outlineLevel="0" collapsed="false"/>
    <row r="1048563" customFormat="false" ht="15" hidden="false" customHeight="false" outlineLevel="0" collapsed="false"/>
    <row r="1048564" customFormat="false" ht="15" hidden="false" customHeight="false" outlineLevel="0" collapsed="false"/>
    <row r="1048565" customFormat="false" ht="15" hidden="false" customHeight="false" outlineLevel="0" collapsed="false"/>
    <row r="1048566" customFormat="false" ht="15" hidden="false" customHeight="false" outlineLevel="0" collapsed="false"/>
    <row r="1048567" customFormat="false" ht="15" hidden="false" customHeight="false" outlineLevel="0" collapsed="false"/>
    <row r="1048568" customFormat="false" ht="15" hidden="false" customHeight="false" outlineLevel="0" collapsed="false"/>
    <row r="1048569" customFormat="false" ht="15" hidden="false" customHeight="false" outlineLevel="0" collapsed="false"/>
    <row r="1048570" customFormat="false" ht="15" hidden="false" customHeight="false" outlineLevel="0" collapsed="false"/>
    <row r="1048571" customFormat="false" ht="15" hidden="false" customHeight="false" outlineLevel="0" collapsed="false"/>
    <row r="1048572" customFormat="false" ht="15" hidden="false" customHeight="false" outlineLevel="0" collapsed="false"/>
    <row r="1048573" customFormat="false" ht="15" hidden="false" customHeight="false" outlineLevel="0" collapsed="false"/>
    <row r="1048574" customFormat="false" ht="15" hidden="false" customHeight="false" outlineLevel="0" collapsed="false"/>
    <row r="1048575" customFormat="false" ht="15" hidden="false" customHeight="false" outlineLevel="0" collapsed="false"/>
    <row r="1048576" customFormat="false" ht="15" hidden="false" customHeight="false" outlineLevel="0" collapsed="false"/>
  </sheetData>
  <sheetProtection sheet="true" password="cde4" objects="true" scenarios="true" selectLockedCells="true"/>
  <mergeCells count="23">
    <mergeCell ref="A1:H1"/>
    <mergeCell ref="B3:D3"/>
    <mergeCell ref="B4:D4"/>
    <mergeCell ref="C8:F8"/>
    <mergeCell ref="A10:A11"/>
    <mergeCell ref="B10:B11"/>
    <mergeCell ref="C10:F10"/>
    <mergeCell ref="H10:H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38:B39"/>
    <mergeCell ref="H38:H39"/>
  </mergeCells>
  <conditionalFormatting sqref="C12:H12 H14">
    <cfRule type="cellIs" priority="2" operator="notEqual" aboveAverage="0" equalAverage="0" bottom="0" percent="0" rank="0" text="" dxfId="0">
      <formula>0</formula>
    </cfRule>
  </conditionalFormatting>
  <conditionalFormatting sqref="C14:G14">
    <cfRule type="cellIs" priority="3" operator="notEqual" aboveAverage="0" equalAverage="0" bottom="0" percent="0" rank="0" text="" dxfId="0">
      <formula>0</formula>
    </cfRule>
  </conditionalFormatting>
  <conditionalFormatting sqref="C18:G18">
    <cfRule type="cellIs" priority="4" operator="notEqual" aboveAverage="0" equalAverage="0" bottom="0" percent="0" rank="0" text="" dxfId="0">
      <formula>0</formula>
    </cfRule>
  </conditionalFormatting>
  <conditionalFormatting sqref="C20:G20">
    <cfRule type="cellIs" priority="5" operator="notEqual" aboveAverage="0" equalAverage="0" bottom="0" percent="0" rank="0" text="" dxfId="0">
      <formula>0</formula>
    </cfRule>
  </conditionalFormatting>
  <conditionalFormatting sqref="C22:G22">
    <cfRule type="cellIs" priority="6" operator="notEqual" aboveAverage="0" equalAverage="0" bottom="0" percent="0" rank="0" text="" dxfId="0">
      <formula>0</formula>
    </cfRule>
  </conditionalFormatting>
  <conditionalFormatting sqref="C24:G24">
    <cfRule type="cellIs" priority="7" operator="notEqual" aboveAverage="0" equalAverage="0" bottom="0" percent="0" rank="0" text="" dxfId="0">
      <formula>0</formula>
    </cfRule>
  </conditionalFormatting>
  <conditionalFormatting sqref="C26:G26">
    <cfRule type="cellIs" priority="8" operator="notEqual" aboveAverage="0" equalAverage="0" bottom="0" percent="0" rank="0" text="" dxfId="0">
      <formula>0</formula>
    </cfRule>
  </conditionalFormatting>
  <conditionalFormatting sqref="C28:G28">
    <cfRule type="cellIs" priority="9" operator="notEqual" aboveAverage="0" equalAverage="0" bottom="0" percent="0" rank="0" text="" dxfId="0">
      <formula>0</formula>
    </cfRule>
  </conditionalFormatting>
  <conditionalFormatting sqref="C30:G30">
    <cfRule type="cellIs" priority="10" operator="notEqual" aboveAverage="0" equalAverage="0" bottom="0" percent="0" rank="0" text="" dxfId="0">
      <formula>0</formula>
    </cfRule>
  </conditionalFormatting>
  <conditionalFormatting sqref="C32:G32">
    <cfRule type="cellIs" priority="11" operator="notEqual" aboveAverage="0" equalAverage="0" bottom="0" percent="0" rank="0" text="" dxfId="0">
      <formula>0</formula>
    </cfRule>
  </conditionalFormatting>
  <conditionalFormatting sqref="C34:G34">
    <cfRule type="cellIs" priority="12" operator="notEqual" aboveAverage="0" equalAverage="0" bottom="0" percent="0" rank="0" text="" dxfId="0">
      <formula>0</formula>
    </cfRule>
  </conditionalFormatting>
  <conditionalFormatting sqref="C36:G36">
    <cfRule type="cellIs" priority="13" operator="notEqual" aboveAverage="0" equalAverage="0" bottom="0" percent="0" rank="0" text="" dxfId="0">
      <formula>0</formula>
    </cfRule>
  </conditionalFormatting>
  <conditionalFormatting sqref="H16">
    <cfRule type="cellIs" priority="14" operator="notEqual" aboveAverage="0" equalAverage="0" bottom="0" percent="0" rank="0" text="" dxfId="0">
      <formula>0</formula>
    </cfRule>
  </conditionalFormatting>
  <conditionalFormatting sqref="H18">
    <cfRule type="cellIs" priority="15" operator="notEqual" aboveAverage="0" equalAverage="0" bottom="0" percent="0" rank="0" text="" dxfId="0">
      <formula>0</formula>
    </cfRule>
  </conditionalFormatting>
  <conditionalFormatting sqref="H20">
    <cfRule type="cellIs" priority="16" operator="notEqual" aboveAverage="0" equalAverage="0" bottom="0" percent="0" rank="0" text="" dxfId="0">
      <formula>0</formula>
    </cfRule>
  </conditionalFormatting>
  <conditionalFormatting sqref="H22">
    <cfRule type="cellIs" priority="17" operator="notEqual" aboveAverage="0" equalAverage="0" bottom="0" percent="0" rank="0" text="" dxfId="0">
      <formula>0</formula>
    </cfRule>
  </conditionalFormatting>
  <conditionalFormatting sqref="H24">
    <cfRule type="cellIs" priority="18" operator="notEqual" aboveAverage="0" equalAverage="0" bottom="0" percent="0" rank="0" text="" dxfId="0">
      <formula>0</formula>
    </cfRule>
  </conditionalFormatting>
  <conditionalFormatting sqref="H26">
    <cfRule type="cellIs" priority="19" operator="notEqual" aboveAverage="0" equalAverage="0" bottom="0" percent="0" rank="0" text="" dxfId="0">
      <formula>0</formula>
    </cfRule>
  </conditionalFormatting>
  <conditionalFormatting sqref="H28">
    <cfRule type="cellIs" priority="20" operator="notEqual" aboveAverage="0" equalAverage="0" bottom="0" percent="0" rank="0" text="" dxfId="0">
      <formula>0</formula>
    </cfRule>
  </conditionalFormatting>
  <conditionalFormatting sqref="H30">
    <cfRule type="cellIs" priority="21" operator="notEqual" aboveAverage="0" equalAverage="0" bottom="0" percent="0" rank="0" text="" dxfId="0">
      <formula>0</formula>
    </cfRule>
  </conditionalFormatting>
  <conditionalFormatting sqref="H32">
    <cfRule type="cellIs" priority="22" operator="notEqual" aboveAverage="0" equalAverage="0" bottom="0" percent="0" rank="0" text="" dxfId="0">
      <formula>0</formula>
    </cfRule>
  </conditionalFormatting>
  <conditionalFormatting sqref="H34">
    <cfRule type="cellIs" priority="23" operator="notEqual" aboveAverage="0" equalAverage="0" bottom="0" percent="0" rank="0" text="" dxfId="0">
      <formula>0</formula>
    </cfRule>
  </conditionalFormatting>
  <conditionalFormatting sqref="H36">
    <cfRule type="cellIs" priority="24" operator="notEqual" aboveAverage="0" equalAverage="0" bottom="0" percent="0" rank="0" text="" dxfId="0">
      <formula>0</formula>
    </cfRule>
  </conditionalFormatting>
  <conditionalFormatting sqref="C16:G16">
    <cfRule type="cellIs" priority="25" operator="notEqual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89"/>
  </cols>
  <sheetData/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1046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2010-04-29T19:13:56Z</dcterms:created>
  <dc:creator>rubia</dc:creator>
  <dc:description/>
  <dc:language>pt-BR</dc:language>
  <cp:lastModifiedBy>ENG. DIORGES </cp:lastModifiedBy>
  <cp:lastPrinted>2018-10-10T02:32:14Z</cp:lastPrinted>
  <dcterms:modified xsi:type="dcterms:W3CDTF">2018-10-19T17:38:33Z</dcterms:modified>
  <cp:revision>185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